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0\BOLETINES\12.- DICIEMBRE\"/>
    </mc:Choice>
  </mc:AlternateContent>
  <bookViews>
    <workbookView xWindow="-60" yWindow="-60" windowWidth="25320" windowHeight="15270"/>
  </bookViews>
  <sheets>
    <sheet name="DICIEMBRE 2020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'DICIEMBRE 2020'!#REF!</definedName>
    <definedName name="_xlnm.Print_Area" localSheetId="0">'DICIEMBRE 2020'!$A$1:$M$1845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47" i="4" l="1"/>
  <c r="E847" i="4"/>
  <c r="L1579" i="4" l="1"/>
  <c r="K1579" i="4"/>
  <c r="K1518" i="4"/>
  <c r="L1518" i="4"/>
  <c r="J1487" i="4"/>
  <c r="J1488" i="4"/>
  <c r="J1489" i="4"/>
  <c r="J1490" i="4"/>
  <c r="J1491" i="4"/>
  <c r="J1492" i="4"/>
  <c r="J1493" i="4"/>
  <c r="J1486" i="4"/>
  <c r="J1485" i="4"/>
  <c r="J1459" i="4"/>
  <c r="J1460" i="4"/>
  <c r="J1461" i="4"/>
  <c r="J1462" i="4"/>
  <c r="J1463" i="4"/>
  <c r="J1464" i="4"/>
  <c r="J1465" i="4"/>
  <c r="J1458" i="4"/>
  <c r="J1457" i="4"/>
  <c r="I1457" i="4"/>
  <c r="L1650" i="4" l="1"/>
  <c r="K1650" i="4"/>
  <c r="J1650" i="4"/>
  <c r="I1650" i="4"/>
  <c r="H1650" i="4"/>
  <c r="G1650" i="4"/>
  <c r="F1650" i="4"/>
  <c r="E1650" i="4"/>
  <c r="D1650" i="4"/>
  <c r="L1649" i="4"/>
  <c r="K1649" i="4"/>
  <c r="J1649" i="4"/>
  <c r="I1649" i="4"/>
  <c r="H1649" i="4"/>
  <c r="G1649" i="4"/>
  <c r="F1649" i="4"/>
  <c r="E1649" i="4"/>
  <c r="D1649" i="4"/>
  <c r="M1648" i="4"/>
  <c r="M1647" i="4"/>
  <c r="M1646" i="4"/>
  <c r="M1645" i="4"/>
  <c r="M1644" i="4"/>
  <c r="M1643" i="4"/>
  <c r="M1642" i="4"/>
  <c r="M1641" i="4"/>
  <c r="M1640" i="4"/>
  <c r="M1639" i="4"/>
  <c r="E1616" i="4"/>
  <c r="F1616" i="4"/>
  <c r="G1616" i="4"/>
  <c r="H1616" i="4"/>
  <c r="I1616" i="4"/>
  <c r="J1616" i="4"/>
  <c r="K1616" i="4"/>
  <c r="L1616" i="4"/>
  <c r="E1617" i="4"/>
  <c r="F1617" i="4"/>
  <c r="G1617" i="4"/>
  <c r="H1617" i="4"/>
  <c r="I1617" i="4"/>
  <c r="J1617" i="4"/>
  <c r="K1617" i="4"/>
  <c r="L1617" i="4"/>
  <c r="D1617" i="4"/>
  <c r="D1616" i="4"/>
  <c r="M1613" i="4"/>
  <c r="M1612" i="4"/>
  <c r="M1615" i="4"/>
  <c r="M1614" i="4"/>
  <c r="M1611" i="4"/>
  <c r="M1610" i="4"/>
  <c r="M1609" i="4"/>
  <c r="M1608" i="4"/>
  <c r="M1607" i="4"/>
  <c r="M1606" i="4"/>
  <c r="E1412" i="4"/>
  <c r="E1411" i="4"/>
  <c r="M1649" i="4" l="1"/>
  <c r="F1409" i="4" s="1"/>
  <c r="G1409" i="4" s="1"/>
  <c r="M1650" i="4"/>
  <c r="F1410" i="4" s="1"/>
  <c r="G1410" i="4" s="1"/>
  <c r="M1616" i="4"/>
  <c r="M1617" i="4"/>
  <c r="F1408" i="4" s="1"/>
  <c r="G1408" i="4" s="1"/>
  <c r="J1588" i="4"/>
  <c r="I1588" i="4"/>
  <c r="H1588" i="4"/>
  <c r="G1588" i="4"/>
  <c r="F1588" i="4"/>
  <c r="E1588" i="4"/>
  <c r="D1588" i="4"/>
  <c r="C1588" i="4"/>
  <c r="L1587" i="4"/>
  <c r="K1587" i="4"/>
  <c r="L1586" i="4"/>
  <c r="K1586" i="4"/>
  <c r="L1585" i="4"/>
  <c r="K1585" i="4"/>
  <c r="L1584" i="4"/>
  <c r="K1584" i="4"/>
  <c r="L1583" i="4"/>
  <c r="K1583" i="4"/>
  <c r="L1582" i="4"/>
  <c r="K1582" i="4"/>
  <c r="L1581" i="4"/>
  <c r="K1581" i="4"/>
  <c r="L1580" i="4"/>
  <c r="K1580" i="4"/>
  <c r="H1494" i="4"/>
  <c r="G1494" i="4"/>
  <c r="F1494" i="4"/>
  <c r="E1494" i="4"/>
  <c r="D1494" i="4"/>
  <c r="C1494" i="4"/>
  <c r="I1493" i="4"/>
  <c r="I1492" i="4"/>
  <c r="I1491" i="4"/>
  <c r="I1490" i="4"/>
  <c r="I1489" i="4"/>
  <c r="I1488" i="4"/>
  <c r="I1487" i="4"/>
  <c r="I1486" i="4"/>
  <c r="I1485" i="4"/>
  <c r="K1588" i="4" l="1"/>
  <c r="F1405" i="4" s="1"/>
  <c r="G1405" i="4" s="1"/>
  <c r="L1588" i="4"/>
  <c r="F1406" i="4" s="1"/>
  <c r="G1406" i="4" s="1"/>
  <c r="F1407" i="4"/>
  <c r="G1407" i="4" s="1"/>
  <c r="J1494" i="4"/>
  <c r="F1402" i="4" s="1"/>
  <c r="G1402" i="4" s="1"/>
  <c r="I1494" i="4"/>
  <c r="F1401" i="4" l="1"/>
  <c r="G1401" i="4" s="1"/>
  <c r="I1363" i="4"/>
  <c r="E1363" i="4"/>
  <c r="C1363" i="4"/>
  <c r="E1338" i="4"/>
  <c r="C1338" i="4"/>
  <c r="I1241" i="4"/>
  <c r="E1241" i="4"/>
  <c r="C1241" i="4"/>
  <c r="E1216" i="4"/>
  <c r="C1216" i="4"/>
  <c r="G1216" i="4"/>
  <c r="G1363" i="4" l="1"/>
  <c r="G1338" i="4"/>
  <c r="G1241" i="4"/>
  <c r="D1466" i="4"/>
  <c r="I1200" i="4" l="1"/>
  <c r="I1322" i="4"/>
  <c r="E939" i="4" l="1"/>
  <c r="C626" i="4" l="1"/>
  <c r="I872" i="4" l="1"/>
  <c r="E872" i="4"/>
  <c r="C872" i="4"/>
  <c r="I749" i="4"/>
  <c r="E749" i="4"/>
  <c r="C749" i="4"/>
  <c r="E724" i="4"/>
  <c r="C724" i="4"/>
  <c r="I708" i="4"/>
  <c r="E708" i="4"/>
  <c r="C708" i="4"/>
  <c r="E692" i="4"/>
  <c r="C692" i="4"/>
  <c r="G872" i="4" l="1"/>
  <c r="G692" i="4"/>
  <c r="G708" i="4"/>
  <c r="G724" i="4"/>
  <c r="G749" i="4"/>
  <c r="E601" i="4"/>
  <c r="C601" i="4"/>
  <c r="I585" i="4"/>
  <c r="E585" i="4"/>
  <c r="C585" i="4"/>
  <c r="I626" i="4"/>
  <c r="E626" i="4"/>
  <c r="I831" i="4"/>
  <c r="E831" i="4"/>
  <c r="C831" i="4"/>
  <c r="E815" i="4"/>
  <c r="C815" i="4"/>
  <c r="E569" i="4"/>
  <c r="C569" i="4"/>
  <c r="G815" i="4" l="1"/>
  <c r="G831" i="4"/>
  <c r="G847" i="4"/>
  <c r="G626" i="4"/>
  <c r="G585" i="4"/>
  <c r="G601" i="4"/>
  <c r="G569" i="4"/>
  <c r="I1119" i="4" l="1"/>
  <c r="E1119" i="4"/>
  <c r="C1119" i="4"/>
  <c r="E1093" i="4"/>
  <c r="C1093" i="4"/>
  <c r="I995" i="4"/>
  <c r="E995" i="4"/>
  <c r="C995" i="4"/>
  <c r="E970" i="4"/>
  <c r="C970" i="4"/>
  <c r="I954" i="4"/>
  <c r="E954" i="4"/>
  <c r="C954" i="4"/>
  <c r="C939" i="4"/>
  <c r="G1093" i="4" l="1"/>
  <c r="G1119" i="4"/>
  <c r="G970" i="4"/>
  <c r="G995" i="4"/>
  <c r="G954" i="4"/>
  <c r="G939" i="4"/>
  <c r="K500" i="4" l="1"/>
  <c r="J500" i="4"/>
  <c r="I500" i="4"/>
  <c r="H500" i="4"/>
  <c r="G500" i="4"/>
  <c r="F500" i="4"/>
  <c r="E500" i="4"/>
  <c r="D500" i="4"/>
  <c r="C500" i="4"/>
  <c r="I476" i="4"/>
  <c r="E476" i="4"/>
  <c r="C476" i="4"/>
  <c r="K441" i="4"/>
  <c r="J441" i="4"/>
  <c r="I441" i="4"/>
  <c r="H441" i="4"/>
  <c r="G441" i="4"/>
  <c r="F441" i="4"/>
  <c r="E441" i="4"/>
  <c r="D441" i="4"/>
  <c r="C441" i="4"/>
  <c r="E417" i="4"/>
  <c r="C417" i="4"/>
  <c r="L441" i="4" l="1"/>
  <c r="G476" i="4"/>
  <c r="L500" i="4"/>
  <c r="G417" i="4"/>
  <c r="E1322" i="4" l="1"/>
  <c r="E1307" i="4"/>
  <c r="E1200" i="4"/>
  <c r="E1184" i="4"/>
  <c r="C1322" i="4" l="1"/>
  <c r="G1322" i="4"/>
  <c r="C1200" i="4"/>
  <c r="G1200" i="4"/>
  <c r="G1184" i="4"/>
  <c r="C1184" i="4"/>
  <c r="C1307" i="4" l="1"/>
  <c r="G1307" i="4"/>
  <c r="I1077" i="4" l="1"/>
  <c r="E1061" i="4"/>
  <c r="L1669" i="4" l="1"/>
  <c r="L1668" i="4"/>
  <c r="J1527" i="4"/>
  <c r="I1527" i="4"/>
  <c r="H1527" i="4"/>
  <c r="G1527" i="4"/>
  <c r="F1527" i="4"/>
  <c r="E1527" i="4"/>
  <c r="D1527" i="4"/>
  <c r="C1527" i="4"/>
  <c r="L1526" i="4"/>
  <c r="K1526" i="4"/>
  <c r="L1525" i="4"/>
  <c r="K1525" i="4"/>
  <c r="L1524" i="4"/>
  <c r="K1524" i="4"/>
  <c r="L1523" i="4"/>
  <c r="K1523" i="4"/>
  <c r="L1522" i="4"/>
  <c r="K1522" i="4"/>
  <c r="L1521" i="4"/>
  <c r="K1521" i="4"/>
  <c r="L1520" i="4"/>
  <c r="K1520" i="4"/>
  <c r="L1519" i="4"/>
  <c r="K1519" i="4"/>
  <c r="H1466" i="4"/>
  <c r="G1466" i="4"/>
  <c r="F1466" i="4"/>
  <c r="E1466" i="4"/>
  <c r="C1466" i="4"/>
  <c r="I1465" i="4"/>
  <c r="I1464" i="4"/>
  <c r="I1463" i="4"/>
  <c r="I1462" i="4"/>
  <c r="I1461" i="4"/>
  <c r="I1460" i="4"/>
  <c r="I1459" i="4"/>
  <c r="I1458" i="4"/>
  <c r="E1077" i="4"/>
  <c r="K401" i="4"/>
  <c r="J401" i="4"/>
  <c r="I401" i="4"/>
  <c r="H401" i="4"/>
  <c r="G401" i="4"/>
  <c r="F401" i="4"/>
  <c r="E401" i="4"/>
  <c r="D401" i="4"/>
  <c r="C401" i="4"/>
  <c r="I386" i="4"/>
  <c r="E386" i="4"/>
  <c r="C386" i="4"/>
  <c r="K371" i="4"/>
  <c r="J371" i="4"/>
  <c r="I371" i="4"/>
  <c r="H371" i="4"/>
  <c r="G371" i="4"/>
  <c r="F371" i="4"/>
  <c r="E371" i="4"/>
  <c r="D371" i="4"/>
  <c r="C371" i="4"/>
  <c r="E356" i="4"/>
  <c r="C356" i="4"/>
  <c r="J1466" i="4" l="1"/>
  <c r="F1400" i="4" s="1"/>
  <c r="C1077" i="4"/>
  <c r="G1077" i="4"/>
  <c r="C1061" i="4"/>
  <c r="G1061" i="4"/>
  <c r="I1466" i="4"/>
  <c r="F1399" i="4" s="1"/>
  <c r="G1399" i="4" s="1"/>
  <c r="K1527" i="4"/>
  <c r="L1527" i="4"/>
  <c r="G356" i="4"/>
  <c r="G386" i="4"/>
  <c r="L371" i="4"/>
  <c r="L401" i="4"/>
  <c r="F1404" i="4" l="1"/>
  <c r="G1404" i="4" s="1"/>
  <c r="F1403" i="4"/>
  <c r="F1411" i="4" s="1"/>
  <c r="G1411" i="4" s="1"/>
  <c r="G1400" i="4"/>
  <c r="F1412" i="4" l="1"/>
  <c r="G1412" i="4" s="1"/>
  <c r="G1403" i="4"/>
</calcChain>
</file>

<file path=xl/sharedStrings.xml><?xml version="1.0" encoding="utf-8"?>
<sst xmlns="http://schemas.openxmlformats.org/spreadsheetml/2006/main" count="798" uniqueCount="179">
  <si>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</si>
  <si>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</si>
  <si>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</si>
  <si>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</si>
  <si>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</si>
  <si>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</si>
  <si>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</si>
  <si>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</si>
  <si>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</si>
  <si>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</si>
  <si>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</si>
  <si>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</si>
  <si>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</si>
  <si>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</si>
  <si>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</si>
  <si>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</si>
  <si>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</si>
  <si>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</si>
  <si>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</si>
  <si>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</si>
  <si>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</si>
  <si>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</si>
  <si>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</si>
  <si>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</si>
  <si>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</si>
  <si>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</si>
  <si>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</si>
  <si>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</si>
  <si>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</si>
  <si>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</si>
  <si>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</si>
  <si>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</si>
  <si>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</si>
  <si>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</si>
  <si>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</si>
  <si>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</si>
  <si>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</si>
  <si>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</si>
  <si>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</si>
  <si>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</si>
  <si>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</si>
  <si>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</si>
  <si>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</si>
  <si>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</si>
  <si>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</si>
  <si>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</si>
  <si>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</si>
  <si>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</si>
  <si>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</si>
  <si>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</si>
  <si>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</si>
  <si>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</si>
  <si>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</si>
  <si>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</si>
  <si>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</si>
  <si>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</si>
  <si>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</si>
  <si>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</si>
  <si>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</si>
  <si>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</si>
  <si>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</si>
  <si>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</si>
  <si>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</si>
  <si>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</si>
  <si>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</si>
  <si>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</si>
  <si>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</si>
  <si>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</si>
  <si>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</si>
  <si>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</si>
  <si>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</si>
  <si>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</si>
  <si>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</si>
  <si>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</si>
  <si>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</si>
  <si>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</si>
  <si>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</si>
  <si>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</si>
  <si>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</si>
  <si>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</si>
  <si>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</si>
  <si>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</si>
  <si>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</si>
  <si>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</si>
  <si>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</si>
  <si>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</si>
  <si>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</si>
  <si>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</si>
  <si>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</si>
  <si>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</si>
  <si>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</si>
  <si>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</si>
  <si>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</si>
  <si>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</si>
  <si>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</si>
  <si>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</si>
  <si>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</si>
  <si>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</si>
  <si>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</si>
  <si>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</si>
  <si>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</si>
  <si>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</si>
  <si>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</si>
  <si>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</si>
  <si>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</si>
  <si>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</si>
  <si>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</si>
  <si>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</si>
  <si>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</si>
  <si>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</si>
  <si>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</si>
  <si>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</si>
  <si>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</si>
  <si>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</si>
  <si>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</si>
  <si>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</si>
  <si>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</si>
  <si>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</si>
  <si>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</si>
  <si>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</si>
  <si>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</si>
  <si>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</si>
  <si>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</si>
  <si>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</si>
  <si>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</si>
  <si>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</si>
  <si>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</si>
  <si>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</si>
  <si>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</si>
  <si>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AÑO 2019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</si>
  <si>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</si>
  <si>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</si>
  <si>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</si>
  <si>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</si>
  <si>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</si>
  <si>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</si>
  <si>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</si>
  <si>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</si>
  <si>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</si>
  <si>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</si>
  <si>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</si>
  <si>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</si>
  <si>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</si>
  <si>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</si>
  <si>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</si>
  <si>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</si>
  <si>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</si>
  <si>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</si>
  <si>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</si>
  <si>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</si>
  <si>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</si>
  <si>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</si>
  <si>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</si>
  <si>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</si>
  <si>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t>AÑO 2020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</si>
  <si>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</si>
  <si>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DICIEMBRE 2020</t>
  </si>
  <si>
    <t>1B.- COMPARACIONES DICIEMBRE 2019 Y DICIEMBRE 2020</t>
  </si>
  <si>
    <t>1C.- COMPARACIONES DE DATOS ACUMULADOS DE ENERO - DICIEMBRE 2019 - 2020</t>
  </si>
  <si>
    <t>ENERO - DICIEMBRE 2019</t>
  </si>
  <si>
    <t>ENERO - DICIEMBRE 2020</t>
  </si>
  <si>
    <t>2B.- COMPARACIONES DICIEMBRE 2019 Y DICIEMBRE 2020</t>
  </si>
  <si>
    <t>2C.- COMPARACIONES DE DATOS ACUMULADOS DE ENERO - DICIEMBRE 2019 - 2020</t>
  </si>
  <si>
    <t>3B.- COMPARACIONES DICIEMBRE 2019 Y DICIEMBRE 2020</t>
  </si>
  <si>
    <t>3C.- COMPARACIONES DE DATOS ACUMULADOS DE ENERO - DICIEMBRE 2019 - 2020</t>
  </si>
  <si>
    <t>4B.- COMPARACIONES DICIEMBRE 2019 Y DICIEMBRE 2020</t>
  </si>
  <si>
    <t>4C.- COMPARACIONES DE DATOS ACUMULADOS DE ENERO - DICIEMBRE 2019 - 2020</t>
  </si>
  <si>
    <t>5B.- COMPARACIONES DICIEMBRE 2019 Y DICIEMBRE 2020</t>
  </si>
  <si>
    <t>5C.- COMPARACIONES DE DATOS ACUMULADOS DE ENERO - DICIEMBRE 2019 - 2020</t>
  </si>
  <si>
    <t>6B.- COMPARACIONES DICIEMBRE 2019 Y DICIEMBRE 2020</t>
  </si>
  <si>
    <t>6C.- COMPARACIONES DE DATOS ACUMULADOS DE ENERO - DICIEMBRE 2019 - 2020</t>
  </si>
  <si>
    <t>7B.- COMPARACIONES DICIEMBRE 2019 Y DICIEMBRE 2020</t>
  </si>
  <si>
    <t>7C.- COMPARACIONES DE DATOS ACUMULADOS DE ENERO - DICIEMBRE 2019 - 2020</t>
  </si>
  <si>
    <t>8B.- COMPARACIONES DICIEMBRE 2019 Y DICIEMBRE 2020</t>
  </si>
  <si>
    <t>8C.- COMPARACIONES DE DATOS ACUMULADOS DE ENERO - DICIEMBRE 2019 - 2020</t>
  </si>
  <si>
    <t>DICIEMBRE</t>
  </si>
  <si>
    <t>DICIEMBRE 2019</t>
  </si>
  <si>
    <t>NOTA: Durante el mes de DICIEMBRE de 2020, en Ávila y Soria las pensiones han estado abiertas pero no han tenido ocupación.</t>
  </si>
  <si>
    <t>NOTA: Durante el mes de DICIEMBRE de 2020, en Palencia  los campings han estado cerrados, y en Soria y Valladolid han estado abiertos pero sin ocupación.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</si>
</sst>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sz val="11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sz val="10"/>
      <color rgb="FF595959"/>
      <name val="Arial"/>
    </font>
    <font>
      <b/>
      <sz val="10"/>
      <color rgb="FF595959"/>
      <name val="Arial"/>
    </font>
    <font>
      <b/>
      <sz val="9"/>
      <color rgb="FF595959"/>
      <name val="Arial"/>
    </font>
    <font>
      <b/>
      <sz val="10"/>
      <color rgb="FFC00000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7DB51A"/>
      <name val="Arial"/>
    </font>
    <font>
      <b/>
      <sz val="20"/>
      <color rgb="FFFFFFFF"/>
      <name val="Arial"/>
    </font>
    <font>
      <b/>
      <sz val="19"/>
      <color rgb="FFFFFFFF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26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10" fontId="1" fillId="3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1" fillId="0" borderId="0" xfId="0" applyNumberFormat="1" applyFont="1" applyFill="1" applyBorder="1" applyAlignment="1">
      <alignment horizontal="center"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3" xfId="0" applyFont="1" applyBorder="1" applyAlignment="1">
      <alignment horizontal="right"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3" fontId="36" fillId="0" borderId="3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left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right" vertical="center"/>
    </xf>
    <xf numFmtId="0" fontId="38" fillId="8" borderId="1" xfId="0" applyFont="1" applyFill="1" applyBorder="1" applyAlignment="1">
      <alignment vertical="center"/>
    </xf>
    <xf numFmtId="0" fontId="38" fillId="8" borderId="1" xfId="0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4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7" fillId="12" borderId="0" xfId="0" applyFont="1" applyFill="1" applyAlignment="1">
      <alignment vertical="center"/>
    </xf>
    <xf numFmtId="49" fontId="48" fillId="12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9" fillId="4" borderId="2" xfId="0" applyFont="1" applyFill="1" applyBorder="1" applyAlignment="1">
      <alignment horizontal="center" vertical="center"/>
    </xf>
    <xf numFmtId="10" fontId="50" fillId="4" borderId="1" xfId="2" applyNumberFormat="1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vertical="center"/>
    </xf>
    <xf numFmtId="0" fontId="51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52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vertical="center"/>
    </xf>
    <xf numFmtId="0" fontId="54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5" fillId="3" borderId="0" xfId="0" applyFont="1" applyFill="1" applyAlignment="1">
      <alignment vertical="center"/>
    </xf>
    <xf numFmtId="0" fontId="55" fillId="3" borderId="7" xfId="0" applyFont="1" applyFill="1" applyBorder="1" applyAlignment="1">
      <alignment vertical="center"/>
    </xf>
    <xf numFmtId="0" fontId="55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5" fillId="3" borderId="8" xfId="0" applyFont="1" applyFill="1" applyBorder="1" applyAlignment="1">
      <alignment vertical="center"/>
    </xf>
    <xf numFmtId="0" fontId="56" fillId="3" borderId="5" xfId="0" applyFont="1" applyFill="1" applyBorder="1" applyAlignment="1">
      <alignment vertical="center"/>
    </xf>
    <xf numFmtId="0" fontId="58" fillId="12" borderId="0" xfId="0" applyFont="1" applyFill="1" applyBorder="1" applyAlignment="1">
      <alignment vertical="center"/>
    </xf>
    <xf numFmtId="0" fontId="56" fillId="3" borderId="0" xfId="0" applyFont="1" applyFill="1" applyBorder="1" applyAlignment="1">
      <alignment vertical="center"/>
    </xf>
    <xf numFmtId="0" fontId="60" fillId="3" borderId="7" xfId="0" applyFont="1" applyFill="1" applyBorder="1" applyAlignment="1">
      <alignment vertical="center"/>
    </xf>
    <xf numFmtId="0" fontId="60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2" fillId="12" borderId="0" xfId="0" applyFont="1" applyFill="1" applyBorder="1" applyAlignment="1">
      <alignment vertical="center"/>
    </xf>
    <xf numFmtId="0" fontId="41" fillId="12" borderId="0" xfId="0" applyFont="1" applyFill="1" applyBorder="1" applyAlignment="1">
      <alignment vertical="center"/>
    </xf>
    <xf numFmtId="0" fontId="53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0" fontId="62" fillId="0" borderId="0" xfId="0" applyNumberFormat="1" applyFont="1" applyFill="1" applyBorder="1" applyAlignment="1">
      <alignment horizontal="center" vertical="center"/>
    </xf>
    <xf numFmtId="0" fontId="63" fillId="4" borderId="2" xfId="0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4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5" fillId="8" borderId="2" xfId="3" applyNumberFormat="1" applyFont="1" applyFill="1" applyBorder="1" applyAlignment="1">
      <alignment horizontal="center" vertical="center"/>
    </xf>
    <xf numFmtId="0" fontId="65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9" fillId="12" borderId="0" xfId="0" applyFont="1" applyFill="1" applyBorder="1" applyAlignment="1">
      <alignment vertical="center"/>
    </xf>
    <xf numFmtId="0" fontId="55" fillId="3" borderId="10" xfId="0" applyFont="1" applyFill="1" applyBorder="1" applyAlignment="1">
      <alignment vertical="center"/>
    </xf>
    <xf numFmtId="0" fontId="55" fillId="3" borderId="11" xfId="0" applyFont="1" applyFill="1" applyBorder="1" applyAlignment="1">
      <alignment vertical="center"/>
    </xf>
    <xf numFmtId="0" fontId="55" fillId="3" borderId="12" xfId="0" applyFont="1" applyFill="1" applyBorder="1" applyAlignment="1">
      <alignment vertical="center"/>
    </xf>
    <xf numFmtId="0" fontId="58" fillId="12" borderId="13" xfId="0" applyFont="1" applyFill="1" applyBorder="1" applyAlignment="1">
      <alignment vertical="center"/>
    </xf>
    <xf numFmtId="0" fontId="60" fillId="3" borderId="14" xfId="0" applyFont="1" applyFill="1" applyBorder="1" applyAlignment="1">
      <alignment vertical="center"/>
    </xf>
    <xf numFmtId="0" fontId="56" fillId="3" borderId="13" xfId="0" applyFont="1" applyFill="1" applyBorder="1" applyAlignment="1">
      <alignment vertical="center"/>
    </xf>
    <xf numFmtId="0" fontId="55" fillId="3" borderId="15" xfId="0" applyFont="1" applyFill="1" applyBorder="1" applyAlignment="1">
      <alignment vertical="center"/>
    </xf>
    <xf numFmtId="0" fontId="60" fillId="3" borderId="16" xfId="0" applyFont="1" applyFill="1" applyBorder="1" applyAlignment="1">
      <alignment vertical="center"/>
    </xf>
    <xf numFmtId="0" fontId="55" fillId="3" borderId="17" xfId="0" applyFont="1" applyFill="1" applyBorder="1" applyAlignment="1">
      <alignment vertical="center"/>
    </xf>
    <xf numFmtId="0" fontId="55" fillId="3" borderId="16" xfId="0" applyFont="1" applyFill="1" applyBorder="1" applyAlignment="1">
      <alignment vertical="center"/>
    </xf>
    <xf numFmtId="0" fontId="58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68" fillId="0" borderId="21" xfId="0" applyNumberFormat="1" applyFont="1" applyBorder="1" applyAlignment="1">
      <alignment horizontal="right" vertical="center"/>
    </xf>
    <xf numFmtId="3" fontId="68" fillId="0" borderId="0" xfId="0" applyNumberFormat="1" applyFont="1" applyAlignment="1">
      <alignment horizontal="right" vertical="center"/>
    </xf>
    <xf numFmtId="10" fontId="69" fillId="14" borderId="22" xfId="0" applyNumberFormat="1" applyFont="1" applyFill="1" applyBorder="1" applyAlignment="1">
      <alignment horizontal="right" vertical="center"/>
    </xf>
    <xf numFmtId="3" fontId="70" fillId="13" borderId="0" xfId="0" applyNumberFormat="1" applyFont="1" applyFill="1" applyAlignment="1">
      <alignment horizontal="center" vertical="center"/>
    </xf>
    <xf numFmtId="3" fontId="70" fillId="13" borderId="20" xfId="0" applyNumberFormat="1" applyFont="1" applyFill="1" applyBorder="1" applyAlignment="1">
      <alignment horizontal="center" vertical="center"/>
    </xf>
    <xf numFmtId="10" fontId="71" fillId="15" borderId="22" xfId="0" applyNumberFormat="1" applyFont="1" applyFill="1" applyBorder="1" applyAlignment="1">
      <alignment horizontal="center" vertical="center"/>
    </xf>
    <xf numFmtId="49" fontId="72" fillId="0" borderId="0" xfId="0" applyNumberFormat="1" applyFont="1" applyAlignment="1">
      <alignment vertical="center"/>
    </xf>
    <xf numFmtId="10" fontId="73" fillId="0" borderId="0" xfId="0" applyNumberFormat="1" applyFont="1" applyAlignment="1">
      <alignment horizontal="center" vertical="center"/>
    </xf>
    <xf numFmtId="10" fontId="73" fillId="15" borderId="22" xfId="0" applyNumberFormat="1" applyFont="1" applyFill="1" applyBorder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2" fontId="76" fillId="0" borderId="0" xfId="0" applyNumberFormat="1" applyFont="1" applyAlignment="1">
      <alignment horizontal="center" vertical="center"/>
    </xf>
    <xf numFmtId="3" fontId="71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2" fontId="76" fillId="15" borderId="22" xfId="0" applyNumberFormat="1" applyFont="1" applyFill="1" applyBorder="1" applyAlignment="1">
      <alignment horizontal="center" vertical="center"/>
    </xf>
    <xf numFmtId="3" fontId="69" fillId="14" borderId="22" xfId="0" applyNumberFormat="1" applyFont="1" applyFill="1" applyBorder="1" applyAlignment="1">
      <alignment horizontal="right" vertical="center"/>
    </xf>
    <xf numFmtId="2" fontId="69" fillId="14" borderId="20" xfId="0" applyNumberFormat="1" applyFont="1" applyFill="1" applyBorder="1" applyAlignment="1">
      <alignment horizontal="right" vertical="center"/>
    </xf>
    <xf numFmtId="3" fontId="71" fillId="0" borderId="21" xfId="0" applyNumberFormat="1" applyFont="1" applyBorder="1" applyAlignment="1">
      <alignment horizontal="center" vertical="center"/>
    </xf>
    <xf numFmtId="3" fontId="71" fillId="15" borderId="20" xfId="0" applyNumberFormat="1" applyFont="1" applyFill="1" applyBorder="1" applyAlignment="1">
      <alignment horizontal="center" vertical="center"/>
    </xf>
    <xf numFmtId="3" fontId="71" fillId="13" borderId="0" xfId="0" applyNumberFormat="1" applyFont="1" applyFill="1" applyAlignment="1">
      <alignment horizontal="center" vertical="center"/>
    </xf>
    <xf numFmtId="3" fontId="71" fillId="13" borderId="20" xfId="0" applyNumberFormat="1" applyFont="1" applyFill="1" applyBorder="1" applyAlignment="1">
      <alignment horizontal="center" vertical="center"/>
    </xf>
    <xf numFmtId="2" fontId="71" fillId="15" borderId="20" xfId="0" applyNumberFormat="1" applyFont="1" applyFill="1" applyBorder="1" applyAlignment="1">
      <alignment horizontal="center" vertical="center"/>
    </xf>
    <xf numFmtId="4" fontId="70" fillId="13" borderId="0" xfId="0" applyNumberFormat="1" applyFont="1" applyFill="1" applyAlignment="1">
      <alignment horizontal="center" vertical="center"/>
    </xf>
    <xf numFmtId="4" fontId="71" fillId="13" borderId="0" xfId="0" applyNumberFormat="1" applyFont="1" applyFill="1" applyAlignment="1">
      <alignment horizontal="center" vertical="center"/>
    </xf>
    <xf numFmtId="4" fontId="70" fillId="13" borderId="20" xfId="0" applyNumberFormat="1" applyFont="1" applyFill="1" applyBorder="1" applyAlignment="1">
      <alignment horizontal="center" vertical="center"/>
    </xf>
    <xf numFmtId="4" fontId="71" fillId="13" borderId="20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Fill="1" applyBorder="1" applyAlignment="1">
      <alignment horizontal="left" vertical="center"/>
    </xf>
    <xf numFmtId="0" fontId="40" fillId="11" borderId="0" xfId="0" applyFont="1" applyFill="1" applyAlignment="1">
      <alignment horizontal="center" vertical="center"/>
    </xf>
    <xf numFmtId="0" fontId="78" fillId="16" borderId="0" xfId="0" applyFont="1" applyFill="1" applyAlignment="1">
      <alignment horizontal="center" vertical="center"/>
    </xf>
    <xf numFmtId="0" fontId="77" fillId="16" borderId="0" xfId="0" applyFont="1" applyFill="1" applyAlignment="1">
      <alignment horizontal="center" vertical="center"/>
    </xf>
    <xf numFmtId="0" fontId="41" fillId="12" borderId="0" xfId="0" applyFont="1" applyFill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10" fontId="71" fillId="0" borderId="0" xfId="0" applyNumberFormat="1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10" fontId="71" fillId="0" borderId="2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43" fillId="8" borderId="2" xfId="0" applyFont="1" applyFill="1" applyBorder="1" applyAlignment="1">
      <alignment horizontal="center" vertical="center"/>
    </xf>
    <xf numFmtId="0" fontId="40" fillId="12" borderId="0" xfId="0" applyFont="1" applyFill="1" applyAlignment="1">
      <alignment horizontal="center" vertical="center"/>
    </xf>
    <xf numFmtId="0" fontId="66" fillId="16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71" fillId="0" borderId="20" xfId="0" applyFont="1" applyBorder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56" fillId="3" borderId="16" xfId="0" applyFont="1" applyFill="1" applyBorder="1" applyAlignment="1">
      <alignment horizontal="left" vertical="center" wrapText="1"/>
    </xf>
    <xf numFmtId="0" fontId="56" fillId="3" borderId="0" xfId="0" applyFont="1" applyFill="1" applyBorder="1" applyAlignment="1">
      <alignment horizontal="left" vertical="center" wrapText="1"/>
    </xf>
    <xf numFmtId="0" fontId="57" fillId="3" borderId="0" xfId="0" applyFont="1" applyFill="1" applyBorder="1" applyAlignment="1">
      <alignment horizontal="left" vertical="center" wrapText="1"/>
    </xf>
    <xf numFmtId="0" fontId="56" fillId="3" borderId="18" xfId="0" applyFont="1" applyFill="1" applyBorder="1" applyAlignment="1">
      <alignment horizontal="left" vertical="center" wrapText="1"/>
    </xf>
    <xf numFmtId="0" fontId="56" fillId="3" borderId="11" xfId="0" applyFont="1" applyFill="1" applyBorder="1" applyAlignment="1">
      <alignment horizontal="left" vertical="center" wrapText="1"/>
    </xf>
    <xf numFmtId="0" fontId="56" fillId="3" borderId="7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left" vertical="center"/>
    </xf>
    <xf numFmtId="0" fontId="57" fillId="3" borderId="0" xfId="0" applyFont="1" applyFill="1" applyBorder="1" applyAlignment="1">
      <alignment horizontal="left" vertical="center"/>
    </xf>
    <xf numFmtId="0" fontId="33" fillId="0" borderId="3" xfId="3" applyFont="1" applyFill="1" applyBorder="1" applyAlignment="1">
      <alignment horizontal="left" vertical="center"/>
    </xf>
    <xf numFmtId="0" fontId="57" fillId="3" borderId="17" xfId="0" applyFont="1" applyFill="1" applyBorder="1" applyAlignment="1">
      <alignment horizontal="left" vertical="center" wrapText="1"/>
    </xf>
    <xf numFmtId="0" fontId="57" fillId="3" borderId="11" xfId="0" applyFont="1" applyFill="1" applyBorder="1" applyAlignment="1">
      <alignment horizontal="left" vertical="center" wrapText="1"/>
    </xf>
    <xf numFmtId="0" fontId="57" fillId="3" borderId="19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56" fillId="3" borderId="14" xfId="0" applyFont="1" applyFill="1" applyBorder="1" applyAlignment="1">
      <alignment horizontal="left" vertical="center"/>
    </xf>
    <xf numFmtId="0" fontId="56" fillId="3" borderId="13" xfId="0" applyFont="1" applyFill="1" applyBorder="1" applyAlignment="1">
      <alignment horizontal="left" vertical="center"/>
    </xf>
    <xf numFmtId="0" fontId="57" fillId="3" borderId="18" xfId="0" applyFont="1" applyFill="1" applyBorder="1" applyAlignment="1">
      <alignment horizontal="left" vertical="center"/>
    </xf>
    <xf numFmtId="0" fontId="57" fillId="3" borderId="11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10" fontId="71" fillId="0" borderId="21" xfId="0" applyNumberFormat="1" applyFont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9" fontId="33" fillId="5" borderId="2" xfId="2" applyFont="1" applyFill="1" applyBorder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67" fillId="16" borderId="0" xfId="0" applyFont="1" applyFill="1" applyAlignment="1">
      <alignment horizontal="center" vertical="center"/>
    </xf>
    <xf numFmtId="17" fontId="48" fillId="12" borderId="0" xfId="0" quotePrefix="1" applyNumberFormat="1" applyFont="1" applyFill="1" applyAlignment="1">
      <alignment horizontal="right" vertical="center"/>
    </xf>
    <xf numFmtId="0" fontId="48" fillId="12" borderId="0" xfId="0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10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36E1F"/>
      <color rgb="FF066686"/>
      <color rgb="FF003956"/>
      <color rgb="FF7DB51A"/>
      <color rgb="FF000000"/>
      <color rgb="FFFF6600"/>
      <color rgb="FFFF3300"/>
      <color rgb="FFFF9900"/>
      <color rgb="FFA94B11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2577848"/>
        <c:axId val="202574712"/>
      </c:barChart>
      <c:catAx>
        <c:axId val="202577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574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57471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5778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083510699644571E-2"/>
          <c:y val="0.22736021633659428"/>
          <c:w val="0.90025960137139982"/>
          <c:h val="0.63026803467748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2020'!$B$474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2020'!$C$473:$H$473</c15:sqref>
                  </c15:fullRef>
                </c:ext>
              </c:extLst>
              <c:f>('DICIEMBRE 2020'!$C$473,'DICIEMBRE 2020'!$E$473,'DICIEMBRE 2020'!$G$473)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2020'!$C$474:$H$474</c15:sqref>
                  </c15:fullRef>
                </c:ext>
              </c:extLst>
              <c:f>('DICIEMBRE 2020'!$C$474,'DICIEMBRE 2020'!$E$474,'DICIEMBRE 2020'!$G$474)</c:f>
              <c:numCache>
                <c:formatCode>#,##0</c:formatCode>
                <c:ptCount val="3"/>
                <c:pt idx="0">
                  <c:v>12202326</c:v>
                </c:pt>
                <c:pt idx="1">
                  <c:v>3026081</c:v>
                </c:pt>
                <c:pt idx="2">
                  <c:v>15228407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2020'!$B$475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2020'!$C$473:$H$473</c15:sqref>
                  </c15:fullRef>
                </c:ext>
              </c:extLst>
              <c:f>('DICIEMBRE 2020'!$C$473,'DICIEMBRE 2020'!$E$473,'DICIEMBRE 2020'!$G$473)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2020'!$C$475:$H$475</c15:sqref>
                  </c15:fullRef>
                </c:ext>
              </c:extLst>
              <c:f>('DICIEMBRE 2020'!$C$475,'DICIEMBRE 2020'!$E$475,'DICIEMBRE 2020'!$G$475)</c:f>
              <c:numCache>
                <c:formatCode>#,##0</c:formatCode>
                <c:ptCount val="3"/>
                <c:pt idx="0">
                  <c:v>4701962</c:v>
                </c:pt>
                <c:pt idx="1">
                  <c:v>623493</c:v>
                </c:pt>
                <c:pt idx="2">
                  <c:v>5325455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564456"/>
        <c:axId val="303566416"/>
      </c:barChart>
      <c:catAx>
        <c:axId val="30356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6416"/>
        <c:crosses val="autoZero"/>
        <c:auto val="0"/>
        <c:lblAlgn val="ctr"/>
        <c:lblOffset val="100"/>
        <c:noMultiLvlLbl val="0"/>
      </c:catAx>
      <c:valAx>
        <c:axId val="30356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932514668353436E-2"/>
          <c:y val="0.22083424722836523"/>
          <c:w val="0.91610713896220031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2020'!$B$498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2020'!$C$497:$K$497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2020'!$C$498:$K$498</c:f>
              <c:numCache>
                <c:formatCode>#,##0</c:formatCode>
                <c:ptCount val="9"/>
                <c:pt idx="0">
                  <c:v>1675864</c:v>
                </c:pt>
                <c:pt idx="1">
                  <c:v>2329692</c:v>
                </c:pt>
                <c:pt idx="2">
                  <c:v>2554616</c:v>
                </c:pt>
                <c:pt idx="3">
                  <c:v>743129</c:v>
                </c:pt>
                <c:pt idx="4">
                  <c:v>2787230</c:v>
                </c:pt>
                <c:pt idx="5">
                  <c:v>1516422</c:v>
                </c:pt>
                <c:pt idx="6">
                  <c:v>945819</c:v>
                </c:pt>
                <c:pt idx="7">
                  <c:v>1821463</c:v>
                </c:pt>
                <c:pt idx="8">
                  <c:v>854172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'DICIEMBRE 2020'!$B$499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2020'!$C$497:$K$497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2020'!$C$499:$K$499</c:f>
              <c:numCache>
                <c:formatCode>#,##0</c:formatCode>
                <c:ptCount val="9"/>
                <c:pt idx="0">
                  <c:v>633135</c:v>
                </c:pt>
                <c:pt idx="1">
                  <c:v>654827</c:v>
                </c:pt>
                <c:pt idx="2">
                  <c:v>939060</c:v>
                </c:pt>
                <c:pt idx="3">
                  <c:v>302711</c:v>
                </c:pt>
                <c:pt idx="4">
                  <c:v>861928</c:v>
                </c:pt>
                <c:pt idx="5">
                  <c:v>552267</c:v>
                </c:pt>
                <c:pt idx="6">
                  <c:v>418588</c:v>
                </c:pt>
                <c:pt idx="7">
                  <c:v>635075</c:v>
                </c:pt>
                <c:pt idx="8">
                  <c:v>327864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567200"/>
        <c:axId val="303564064"/>
      </c:barChart>
      <c:catAx>
        <c:axId val="30356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4064"/>
        <c:crosses val="autoZero"/>
        <c:auto val="1"/>
        <c:lblAlgn val="ctr"/>
        <c:lblOffset val="100"/>
        <c:noMultiLvlLbl val="0"/>
      </c:catAx>
      <c:valAx>
        <c:axId val="30356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437527196076328E-2"/>
          <c:y val="0.2188596614135096"/>
          <c:w val="0.91466779787766739"/>
          <c:h val="0.62339733942097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2020'!$B$439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2020'!$C$438:$K$438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2020'!$C$439:$K$439</c:f>
              <c:numCache>
                <c:formatCode>#,##0</c:formatCode>
                <c:ptCount val="9"/>
                <c:pt idx="0">
                  <c:v>989854</c:v>
                </c:pt>
                <c:pt idx="1">
                  <c:v>1503199</c:v>
                </c:pt>
                <c:pt idx="2">
                  <c:v>1575712</c:v>
                </c:pt>
                <c:pt idx="3">
                  <c:v>425135</c:v>
                </c:pt>
                <c:pt idx="4">
                  <c:v>1479704</c:v>
                </c:pt>
                <c:pt idx="5">
                  <c:v>914053</c:v>
                </c:pt>
                <c:pt idx="6">
                  <c:v>474177</c:v>
                </c:pt>
                <c:pt idx="7">
                  <c:v>1043150</c:v>
                </c:pt>
                <c:pt idx="8">
                  <c:v>503857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'DICIEMBRE 2020'!$B$440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2020'!$C$438:$K$438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2020'!$C$440:$K$440</c:f>
              <c:numCache>
                <c:formatCode>#,##0</c:formatCode>
                <c:ptCount val="9"/>
                <c:pt idx="0">
                  <c:v>340828</c:v>
                </c:pt>
                <c:pt idx="1">
                  <c:v>387853</c:v>
                </c:pt>
                <c:pt idx="2">
                  <c:v>490367</c:v>
                </c:pt>
                <c:pt idx="3">
                  <c:v>151246</c:v>
                </c:pt>
                <c:pt idx="4">
                  <c:v>498757</c:v>
                </c:pt>
                <c:pt idx="5">
                  <c:v>325616</c:v>
                </c:pt>
                <c:pt idx="6">
                  <c:v>197687</c:v>
                </c:pt>
                <c:pt idx="7">
                  <c:v>351241</c:v>
                </c:pt>
                <c:pt idx="8">
                  <c:v>180965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567592"/>
        <c:axId val="303562496"/>
      </c:barChart>
      <c:catAx>
        <c:axId val="3035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2496"/>
        <c:crosses val="autoZero"/>
        <c:auto val="1"/>
        <c:lblAlgn val="ctr"/>
        <c:lblOffset val="100"/>
        <c:noMultiLvlLbl val="0"/>
      </c:catAx>
      <c:valAx>
        <c:axId val="30356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7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903944875333554E-2"/>
          <c:y val="0.17772480314960631"/>
          <c:w val="0.90428120922853006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2020'!$B$567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2020'!$C$566:$H$566</c15:sqref>
                  </c15:fullRef>
                </c:ext>
              </c:extLst>
              <c:f>('DICIEMBRE 2020'!$C$566,'DICIEMBRE 2020'!$E$566,'DICIEMBRE 2020'!$G$566)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2020'!$C$567:$H$567</c15:sqref>
                  </c15:fullRef>
                </c:ext>
              </c:extLst>
              <c:f>('DICIEMBRE 2020'!$C$567,'DICIEMBRE 2020'!$E$567,'DICIEMBRE 2020'!$G$567)</c:f>
              <c:numCache>
                <c:formatCode>#,##0</c:formatCode>
                <c:ptCount val="3"/>
                <c:pt idx="0">
                  <c:v>343366</c:v>
                </c:pt>
                <c:pt idx="1">
                  <c:v>91044</c:v>
                </c:pt>
                <c:pt idx="2">
                  <c:v>434410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'DICIEMBRE 2020'!$B$568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2020'!$C$566:$H$566</c15:sqref>
                  </c15:fullRef>
                </c:ext>
              </c:extLst>
              <c:f>('DICIEMBRE 2020'!$C$566,'DICIEMBRE 2020'!$E$566,'DICIEMBRE 2020'!$G$566)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2020'!$C$568:$H$568</c15:sqref>
                  </c15:fullRef>
                </c:ext>
              </c:extLst>
              <c:f>('DICIEMBRE 2020'!$C$568,'DICIEMBRE 2020'!$E$568,'DICIEMBRE 2020'!$G$568)</c:f>
              <c:numCache>
                <c:formatCode>#,##0</c:formatCode>
                <c:ptCount val="3"/>
                <c:pt idx="0">
                  <c:v>57920</c:v>
                </c:pt>
                <c:pt idx="1">
                  <c:v>7013</c:v>
                </c:pt>
                <c:pt idx="2">
                  <c:v>64933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565240"/>
        <c:axId val="303562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2020'!$B$566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2020'!$C$566:$H$566</c15:sqref>
                        </c15:fullRef>
                        <c15:formulaRef>
                          <c15:sqref>('DICIEMBRE 2020'!$C$566,'DICIEMBRE 2020'!$E$566,'DICIEMBRE 2020'!$G$566)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2020'!$C$566:$H$566</c15:sqref>
                        </c15:fullRef>
                        <c15:formulaRef>
                          <c15:sqref>('DICIEMBRE 2020'!$C$566,'DICIEMBRE 2020'!$E$566,'DICIEMBRE 2020'!$G$566)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30356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2888"/>
        <c:crosses val="autoZero"/>
        <c:auto val="0"/>
        <c:lblAlgn val="ctr"/>
        <c:lblOffset val="100"/>
        <c:noMultiLvlLbl val="0"/>
      </c:catAx>
      <c:valAx>
        <c:axId val="30356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5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5603388252571671"/>
          <c:y val="2.5116917203531378E-2"/>
          <c:w val="0.33064152576265188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399257682669828E-2"/>
          <c:y val="0.20210787401574801"/>
          <c:w val="0.91494385438837456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2020'!$B$583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2020'!$C$582:$H$582</c15:sqref>
                  </c15:fullRef>
                </c:ext>
              </c:extLst>
              <c:f>('DICIEMBRE 2020'!$C$582,'DICIEMBRE 2020'!$E$582,'DICIEMBRE 2020'!$G$582)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2020'!$C$583:$H$583</c15:sqref>
                  </c15:fullRef>
                </c:ext>
              </c:extLst>
              <c:f>('DICIEMBRE 2020'!$C$583,'DICIEMBRE 2020'!$E$583,'DICIEMBRE 2020'!$G$583)</c:f>
              <c:numCache>
                <c:formatCode>#,##0</c:formatCode>
                <c:ptCount val="3"/>
                <c:pt idx="0">
                  <c:v>554470</c:v>
                </c:pt>
                <c:pt idx="1">
                  <c:v>129338</c:v>
                </c:pt>
                <c:pt idx="2">
                  <c:v>683808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'DICIEMBRE 2020'!$B$584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2020'!$C$582:$H$582</c15:sqref>
                  </c15:fullRef>
                </c:ext>
              </c:extLst>
              <c:f>('DICIEMBRE 2020'!$C$582,'DICIEMBRE 2020'!$E$582,'DICIEMBRE 2020'!$G$582)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2020'!$C$584:$H$584</c15:sqref>
                  </c15:fullRef>
                </c:ext>
              </c:extLst>
              <c:f>('DICIEMBRE 2020'!$C$584,'DICIEMBRE 2020'!$E$584,'DICIEMBRE 2020'!$G$584)</c:f>
              <c:numCache>
                <c:formatCode>#,##0</c:formatCode>
                <c:ptCount val="3"/>
                <c:pt idx="0">
                  <c:v>95468</c:v>
                </c:pt>
                <c:pt idx="1">
                  <c:v>12092</c:v>
                </c:pt>
                <c:pt idx="2">
                  <c:v>107560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565632"/>
        <c:axId val="3039034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2020'!$B$582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2020'!$C$582:$H$582</c15:sqref>
                        </c15:fullRef>
                        <c15:formulaRef>
                          <c15:sqref>('DICIEMBRE 2020'!$C$582,'DICIEMBRE 2020'!$E$582,'DICIEMBRE 2020'!$G$582)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2020'!$C$582:$H$582</c15:sqref>
                        </c15:fullRef>
                        <c15:formulaRef>
                          <c15:sqref>('DICIEMBRE 2020'!$C$582,'DICIEMBRE 2020'!$E$582,'DICIEMBRE 2020'!$G$582)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035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903400"/>
        <c:crosses val="autoZero"/>
        <c:auto val="0"/>
        <c:lblAlgn val="ctr"/>
        <c:lblOffset val="100"/>
        <c:noMultiLvlLbl val="0"/>
      </c:catAx>
      <c:valAx>
        <c:axId val="30390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125250322404774"/>
          <c:y val="1.8376292828856319E-2"/>
          <c:w val="0.30551673883640712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2020'!$C$327:$L$327</c15:sqref>
                  </c15:fullRef>
                </c:ext>
              </c:extLst>
              <c:f>'DICIEMBRE 2020'!$C$327:$K$327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2020'!$C$328:$L$328</c15:sqref>
                  </c15:fullRef>
                </c:ext>
              </c:extLst>
              <c:f>'DICIEMBRE 2020'!$C$328:$K$328</c:f>
              <c:numCache>
                <c:formatCode>#,##0</c:formatCode>
                <c:ptCount val="9"/>
                <c:pt idx="0">
                  <c:v>6664</c:v>
                </c:pt>
                <c:pt idx="1">
                  <c:v>7803</c:v>
                </c:pt>
                <c:pt idx="2">
                  <c:v>19540</c:v>
                </c:pt>
                <c:pt idx="3">
                  <c:v>4270</c:v>
                </c:pt>
                <c:pt idx="4">
                  <c:v>10324</c:v>
                </c:pt>
                <c:pt idx="5">
                  <c:v>6280</c:v>
                </c:pt>
                <c:pt idx="6">
                  <c:v>3597</c:v>
                </c:pt>
                <c:pt idx="7">
                  <c:v>17214</c:v>
                </c:pt>
                <c:pt idx="8">
                  <c:v>3859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2020'!$C$327:$L$327</c15:sqref>
                  </c15:fullRef>
                </c:ext>
              </c:extLst>
              <c:f>'DICIEMBRE 2020'!$C$327:$K$327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2020'!$C$331:$L$331</c15:sqref>
                  </c15:fullRef>
                </c:ext>
              </c:extLst>
              <c:f>'DICIEMBRE 2020'!$C$331:$K$331</c:f>
              <c:numCache>
                <c:formatCode>#,##0</c:formatCode>
                <c:ptCount val="9"/>
                <c:pt idx="0">
                  <c:v>10232</c:v>
                </c:pt>
                <c:pt idx="1">
                  <c:v>13737</c:v>
                </c:pt>
                <c:pt idx="2">
                  <c:v>36103</c:v>
                </c:pt>
                <c:pt idx="3">
                  <c:v>8366</c:v>
                </c:pt>
                <c:pt idx="4">
                  <c:v>18821</c:v>
                </c:pt>
                <c:pt idx="5">
                  <c:v>9671</c:v>
                </c:pt>
                <c:pt idx="6">
                  <c:v>7958</c:v>
                </c:pt>
                <c:pt idx="7">
                  <c:v>31605</c:v>
                </c:pt>
                <c:pt idx="8">
                  <c:v>7552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3628620102214651E-2"/>
                  <c:y val="8.215962061663060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2020'!$B$540:$B$548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2020'!$E$540:$E$548</c:f>
              <c:numCache>
                <c:formatCode>#,##0</c:formatCode>
                <c:ptCount val="9"/>
                <c:pt idx="0">
                  <c:v>5739</c:v>
                </c:pt>
                <c:pt idx="1">
                  <c:v>6593</c:v>
                </c:pt>
                <c:pt idx="2">
                  <c:v>15761</c:v>
                </c:pt>
                <c:pt idx="3">
                  <c:v>3125</c:v>
                </c:pt>
                <c:pt idx="4">
                  <c:v>8087</c:v>
                </c:pt>
                <c:pt idx="5">
                  <c:v>4941</c:v>
                </c:pt>
                <c:pt idx="6">
                  <c:v>3144</c:v>
                </c:pt>
                <c:pt idx="7">
                  <c:v>15105</c:v>
                </c:pt>
                <c:pt idx="8">
                  <c:v>2438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2020'!$B$540:$B$548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2020'!$H$540:$H$548</c:f>
              <c:numCache>
                <c:formatCode>#,##0</c:formatCode>
                <c:ptCount val="9"/>
                <c:pt idx="0">
                  <c:v>8216</c:v>
                </c:pt>
                <c:pt idx="1">
                  <c:v>11374</c:v>
                </c:pt>
                <c:pt idx="2">
                  <c:v>26843</c:v>
                </c:pt>
                <c:pt idx="3">
                  <c:v>4806</c:v>
                </c:pt>
                <c:pt idx="4">
                  <c:v>12047</c:v>
                </c:pt>
                <c:pt idx="5">
                  <c:v>6661</c:v>
                </c:pt>
                <c:pt idx="6">
                  <c:v>6727</c:v>
                </c:pt>
                <c:pt idx="7">
                  <c:v>25870</c:v>
                </c:pt>
                <c:pt idx="8">
                  <c:v>5016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043949698388046E-2"/>
          <c:y val="0.20297741191441976"/>
          <c:w val="0.89614116466311367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2020'!$B$599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2020'!$C$598:$H$598</c15:sqref>
                  </c15:fullRef>
                </c:ext>
              </c:extLst>
              <c:f>('DICIEMBRE 2020'!$C$598,'DICIEMBRE 2020'!$E$598,'DICIEMBRE 2020'!$G$598)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2020'!$C$599:$H$599</c15:sqref>
                  </c15:fullRef>
                </c:ext>
              </c:extLst>
              <c:f>('DICIEMBRE 2020'!$C$599,'DICIEMBRE 2020'!$E$599,'DICIEMBRE 2020'!$G$599)</c:f>
              <c:numCache>
                <c:formatCode>#,##0</c:formatCode>
                <c:ptCount val="3"/>
                <c:pt idx="0">
                  <c:v>4815255</c:v>
                </c:pt>
                <c:pt idx="1">
                  <c:v>1495151</c:v>
                </c:pt>
                <c:pt idx="2">
                  <c:v>6310406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'DICIEMBRE 2020'!$B$600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2020'!$C$598:$H$598</c15:sqref>
                  </c15:fullRef>
                </c:ext>
              </c:extLst>
              <c:f>('DICIEMBRE 2020'!$C$598,'DICIEMBRE 2020'!$E$598,'DICIEMBRE 2020'!$G$598)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2020'!$C$600:$H$600</c15:sqref>
                  </c15:fullRef>
                </c:ext>
              </c:extLst>
              <c:f>('DICIEMBRE 2020'!$C$600,'DICIEMBRE 2020'!$E$600,'DICIEMBRE 2020'!$G$600)</c:f>
              <c:numCache>
                <c:formatCode>#,##0</c:formatCode>
                <c:ptCount val="3"/>
                <c:pt idx="0">
                  <c:v>1793289</c:v>
                </c:pt>
                <c:pt idx="1">
                  <c:v>299576</c:v>
                </c:pt>
                <c:pt idx="2">
                  <c:v>2092865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905752"/>
        <c:axId val="3039010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2020'!$B$598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2020'!$C$598:$H$598</c15:sqref>
                        </c15:fullRef>
                        <c15:formulaRef>
                          <c15:sqref>('DICIEMBRE 2020'!$C$598,'DICIEMBRE 2020'!$E$598,'DICIEMBRE 2020'!$G$598)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2020'!$C$598:$H$598</c15:sqref>
                        </c15:fullRef>
                        <c15:formulaRef>
                          <c15:sqref>('DICIEMBRE 2020'!$C$598,'DICIEMBRE 2020'!$E$598,'DICIEMBRE 2020'!$G$598)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30390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901048"/>
        <c:crosses val="autoZero"/>
        <c:auto val="0"/>
        <c:lblAlgn val="ctr"/>
        <c:lblOffset val="100"/>
        <c:noMultiLvlLbl val="0"/>
      </c:catAx>
      <c:valAx>
        <c:axId val="30390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90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2575104"/>
        <c:axId val="202575888"/>
        <c:axId val="0"/>
      </c:bar3DChart>
      <c:catAx>
        <c:axId val="2025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57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575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575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420394854105286E-2"/>
          <c:y val="0.20210787401574801"/>
          <c:w val="0.90292271721693906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2020'!$B$624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2020'!$C$623:$H$623</c15:sqref>
                  </c15:fullRef>
                </c:ext>
              </c:extLst>
              <c:f>('DICIEMBRE 2020'!$C$623,'DICIEMBRE 2020'!$E$623,'DICIEMBRE 2020'!$G$623)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2020'!$C$624:$H$624</c15:sqref>
                  </c15:fullRef>
                </c:ext>
              </c:extLst>
              <c:f>('DICIEMBRE 2020'!$C$624,'DICIEMBRE 2020'!$E$624,'DICIEMBRE 2020'!$G$624)</c:f>
              <c:numCache>
                <c:formatCode>#,##0</c:formatCode>
                <c:ptCount val="3"/>
                <c:pt idx="0">
                  <c:v>7792573</c:v>
                </c:pt>
                <c:pt idx="1">
                  <c:v>2146673</c:v>
                </c:pt>
                <c:pt idx="2">
                  <c:v>9939246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'DICIEMBRE 2020'!$B$625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2020'!$C$623:$H$623</c15:sqref>
                  </c15:fullRef>
                </c:ext>
              </c:extLst>
              <c:f>('DICIEMBRE 2020'!$C$623,'DICIEMBRE 2020'!$E$623,'DICIEMBRE 2020'!$G$623)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2020'!$C$625:$H$625</c15:sqref>
                  </c15:fullRef>
                </c:ext>
              </c:extLst>
              <c:f>('DICIEMBRE 2020'!$C$625,'DICIEMBRE 2020'!$E$625,'DICIEMBRE 2020'!$G$625)</c:f>
              <c:numCache>
                <c:formatCode>#,##0</c:formatCode>
                <c:ptCount val="3"/>
                <c:pt idx="0">
                  <c:v>2903215</c:v>
                </c:pt>
                <c:pt idx="1">
                  <c:v>464963</c:v>
                </c:pt>
                <c:pt idx="2">
                  <c:v>3368178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906144"/>
        <c:axId val="3039065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2020'!$B$623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2020'!$C$623:$H$623</c15:sqref>
                        </c15:fullRef>
                        <c15:formulaRef>
                          <c15:sqref>('DICIEMBRE 2020'!$C$623,'DICIEMBRE 2020'!$E$623,'DICIEMBRE 2020'!$G$623)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2020'!$C$623:$H$623</c15:sqref>
                        </c15:fullRef>
                        <c15:formulaRef>
                          <c15:sqref>('DICIEMBRE 2020'!$C$623,'DICIEMBRE 2020'!$E$623,'DICIEMBRE 2020'!$G$623)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3039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906536"/>
        <c:crosses val="autoZero"/>
        <c:auto val="0"/>
        <c:lblAlgn val="ctr"/>
        <c:lblOffset val="100"/>
        <c:noMultiLvlLbl val="0"/>
      </c:catAx>
      <c:valAx>
        <c:axId val="30390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90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7.145719081104486E-2"/>
                  <c:y val="-7.335176561165265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2.2714366837024418E-2"/>
                  <c:y val="2.86675521683343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4353423028254386E-2"/>
                  <c:y val="-4.64104774259956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771238822105112E-3"/>
                  <c:y val="1.90151456956664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2020'!$B$663:$B$671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2020'!$E$663:$E$671</c:f>
              <c:numCache>
                <c:formatCode>#,##0</c:formatCode>
                <c:ptCount val="9"/>
                <c:pt idx="0">
                  <c:v>0</c:v>
                </c:pt>
                <c:pt idx="1">
                  <c:v>276</c:v>
                </c:pt>
                <c:pt idx="2">
                  <c:v>453</c:v>
                </c:pt>
                <c:pt idx="3">
                  <c:v>7</c:v>
                </c:pt>
                <c:pt idx="4">
                  <c:v>184</c:v>
                </c:pt>
                <c:pt idx="5">
                  <c:v>55</c:v>
                </c:pt>
                <c:pt idx="6">
                  <c:v>0</c:v>
                </c:pt>
                <c:pt idx="7">
                  <c:v>233</c:v>
                </c:pt>
                <c:pt idx="8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789929121804686E-2"/>
                  <c:y val="3.660131171031572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188405797101363E-2"/>
                  <c:y val="1.616161616161617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2463768115942031E-2"/>
                  <c:y val="-1.21212121212121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869565217391136E-2"/>
                  <c:y val="1.61616161616161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3.1136391539274947E-2"/>
                  <c:y val="-9.92385486167730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055118110236219E-3"/>
                  <c:y val="-2.25829953074048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2020'!$B$663:$B$671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2020'!$H$663:$H$671</c:f>
              <c:numCache>
                <c:formatCode>#,##0</c:formatCode>
                <c:ptCount val="9"/>
                <c:pt idx="0">
                  <c:v>0</c:v>
                </c:pt>
                <c:pt idx="1">
                  <c:v>458</c:v>
                </c:pt>
                <c:pt idx="2">
                  <c:v>676</c:v>
                </c:pt>
                <c:pt idx="3">
                  <c:v>47</c:v>
                </c:pt>
                <c:pt idx="4">
                  <c:v>966</c:v>
                </c:pt>
                <c:pt idx="5">
                  <c:v>124</c:v>
                </c:pt>
                <c:pt idx="6">
                  <c:v>0</c:v>
                </c:pt>
                <c:pt idx="7">
                  <c:v>1293</c:v>
                </c:pt>
                <c:pt idx="8">
                  <c:v>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73387006890586E-2"/>
          <c:y val="0.17772480314960631"/>
          <c:w val="0.907611767096973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2020'!$B$690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2020'!$C$689:$H$689</c15:sqref>
                  </c15:fullRef>
                </c:ext>
              </c:extLst>
              <c:f>('DICIEMBRE 2020'!$C$689,'DICIEMBRE 2020'!$E$689,'DICIEMBRE 2020'!$G$689)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2020'!$C$690:$H$690</c15:sqref>
                  </c15:fullRef>
                </c:ext>
              </c:extLst>
              <c:f>('DICIEMBRE 2020'!$C$690,'DICIEMBRE 2020'!$E$690,'DICIEMBRE 2020'!$G$690)</c:f>
              <c:numCache>
                <c:formatCode>#,##0</c:formatCode>
                <c:ptCount val="3"/>
                <c:pt idx="0">
                  <c:v>13254</c:v>
                </c:pt>
                <c:pt idx="1">
                  <c:v>2191</c:v>
                </c:pt>
                <c:pt idx="2">
                  <c:v>15445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'DICIEMBRE 2020'!$B$691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2020'!$C$689:$H$689</c15:sqref>
                  </c15:fullRef>
                </c:ext>
              </c:extLst>
              <c:f>('DICIEMBRE 2020'!$C$689,'DICIEMBRE 2020'!$E$689,'DICIEMBRE 2020'!$G$689)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2020'!$C$691:$H$691</c15:sqref>
                  </c15:fullRef>
                </c:ext>
              </c:extLst>
              <c:f>('DICIEMBRE 2020'!$C$691,'DICIEMBRE 2020'!$E$691,'DICIEMBRE 2020'!$G$691)</c:f>
              <c:numCache>
                <c:formatCode>#,##0</c:formatCode>
                <c:ptCount val="3"/>
                <c:pt idx="0">
                  <c:v>1034</c:v>
                </c:pt>
                <c:pt idx="1">
                  <c:v>204</c:v>
                </c:pt>
                <c:pt idx="2">
                  <c:v>1238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908104"/>
        <c:axId val="3039014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2020'!$B$689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2020'!$C$689:$H$689</c15:sqref>
                        </c15:fullRef>
                        <c15:formulaRef>
                          <c15:sqref>('DICIEMBRE 2020'!$C$689,'DICIEMBRE 2020'!$E$689,'DICIEMBRE 2020'!$G$689)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2020'!$C$689:$H$689</c15:sqref>
                        </c15:fullRef>
                        <c15:formulaRef>
                          <c15:sqref>('DICIEMBRE 2020'!$C$689,'DICIEMBRE 2020'!$E$689,'DICIEMBRE 2020'!$G$689)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30390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901440"/>
        <c:crosses val="autoZero"/>
        <c:auto val="0"/>
        <c:lblAlgn val="ctr"/>
        <c:lblOffset val="100"/>
        <c:noMultiLvlLbl val="0"/>
      </c:catAx>
      <c:valAx>
        <c:axId val="3039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908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576754279570175"/>
          <c:y val="9.8996930160553474E-3"/>
          <c:w val="0.323980410025765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073025991591265E-2"/>
          <c:y val="0.20210787401574801"/>
          <c:w val="0.92027008607945315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2020'!$B$706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2020'!$C$705:$H$705</c15:sqref>
                  </c15:fullRef>
                </c:ext>
              </c:extLst>
              <c:f>('DICIEMBRE 2020'!$C$705,'DICIEMBRE 2020'!$E$705,'DICIEMBRE 2020'!$G$705)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2020'!$C$706:$H$706</c15:sqref>
                  </c15:fullRef>
                </c:ext>
              </c:extLst>
              <c:f>('DICIEMBRE 2020'!$C$706,'DICIEMBRE 2020'!$E$706,'DICIEMBRE 2020'!$G$706)</c:f>
              <c:numCache>
                <c:formatCode>#,##0</c:formatCode>
                <c:ptCount val="3"/>
                <c:pt idx="0">
                  <c:v>32905</c:v>
                </c:pt>
                <c:pt idx="1">
                  <c:v>4384</c:v>
                </c:pt>
                <c:pt idx="2">
                  <c:v>37289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'DICIEMBRE 2020'!$B$707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2020'!$C$705:$H$705</c15:sqref>
                  </c15:fullRef>
                </c:ext>
              </c:extLst>
              <c:f>('DICIEMBRE 2020'!$C$705,'DICIEMBRE 2020'!$E$705,'DICIEMBRE 2020'!$G$705)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2020'!$C$707:$H$707</c15:sqref>
                  </c15:fullRef>
                </c:ext>
              </c:extLst>
              <c:f>('DICIEMBRE 2020'!$C$707,'DICIEMBRE 2020'!$E$707,'DICIEMBRE 2020'!$G$707)</c:f>
              <c:numCache>
                <c:formatCode>#,##0</c:formatCode>
                <c:ptCount val="3"/>
                <c:pt idx="0">
                  <c:v>3292</c:v>
                </c:pt>
                <c:pt idx="1">
                  <c:v>377</c:v>
                </c:pt>
                <c:pt idx="2">
                  <c:v>3669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902224"/>
        <c:axId val="2060597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2020'!$B$705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2020'!$C$705:$H$705</c15:sqref>
                        </c15:fullRef>
                        <c15:formulaRef>
                          <c15:sqref>('DICIEMBRE 2020'!$C$705,'DICIEMBRE 2020'!$E$705,'DICIEMBRE 2020'!$G$705)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2020'!$C$705:$H$705</c15:sqref>
                        </c15:fullRef>
                        <c15:formulaRef>
                          <c15:sqref>('DICIEMBRE 2020'!$C$705,'DICIEMBRE 2020'!$E$705,'DICIEMBRE 2020'!$G$705)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30390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9720"/>
        <c:crosses val="autoZero"/>
        <c:auto val="0"/>
        <c:lblAlgn val="ctr"/>
        <c:lblOffset val="100"/>
        <c:noMultiLvlLbl val="0"/>
      </c:catAx>
      <c:valAx>
        <c:axId val="20605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9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21134026023048"/>
          <c:y val="1.3304297580411366E-2"/>
          <c:w val="0.2655700011533178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234502743776508E-2"/>
          <c:y val="0.20297741191441976"/>
          <c:w val="0.90095065136008712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2020'!$B$722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2020'!$C$721:$H$721</c15:sqref>
                  </c15:fullRef>
                </c:ext>
              </c:extLst>
              <c:f>('DICIEMBRE 2020'!$C$721,'DICIEMBRE 2020'!$E$721,'DICIEMBRE 2020'!$G$721)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2020'!$C$722:$H$722</c15:sqref>
                  </c15:fullRef>
                </c:ext>
              </c:extLst>
              <c:f>('DICIEMBRE 2020'!$C$722,'DICIEMBRE 2020'!$E$722,'DICIEMBRE 2020'!$G$722)</c:f>
              <c:numCache>
                <c:formatCode>#,##0</c:formatCode>
                <c:ptCount val="3"/>
                <c:pt idx="0">
                  <c:v>154008</c:v>
                </c:pt>
                <c:pt idx="1">
                  <c:v>63251</c:v>
                </c:pt>
                <c:pt idx="2">
                  <c:v>217259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'DICIEMBRE 2020'!$B$723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2020'!$C$721:$H$721</c15:sqref>
                  </c15:fullRef>
                </c:ext>
              </c:extLst>
              <c:f>('DICIEMBRE 2020'!$C$721,'DICIEMBRE 2020'!$E$721,'DICIEMBRE 2020'!$G$721)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2020'!$C$723:$H$723</c15:sqref>
                  </c15:fullRef>
                </c:ext>
              </c:extLst>
              <c:f>('DICIEMBRE 2020'!$C$723,'DICIEMBRE 2020'!$E$723,'DICIEMBRE 2020'!$G$723)</c:f>
              <c:numCache>
                <c:formatCode>#,##0</c:formatCode>
                <c:ptCount val="3"/>
                <c:pt idx="0">
                  <c:v>49290</c:v>
                </c:pt>
                <c:pt idx="1">
                  <c:v>8733</c:v>
                </c:pt>
                <c:pt idx="2">
                  <c:v>58023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057760"/>
        <c:axId val="304938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2020'!$B$721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2020'!$C$721:$H$721</c15:sqref>
                        </c15:fullRef>
                        <c15:formulaRef>
                          <c15:sqref>('DICIEMBRE 2020'!$C$721,'DICIEMBRE 2020'!$E$721,'DICIEMBRE 2020'!$G$721)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2020'!$C$721:$H$721</c15:sqref>
                        </c15:fullRef>
                        <c15:formulaRef>
                          <c15:sqref>('DICIEMBRE 2020'!$C$721,'DICIEMBRE 2020'!$E$721,'DICIEMBRE 2020'!$G$721)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0605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38888"/>
        <c:crosses val="autoZero"/>
        <c:auto val="0"/>
        <c:lblAlgn val="ctr"/>
        <c:lblOffset val="100"/>
        <c:noMultiLvlLbl val="0"/>
      </c:catAx>
      <c:valAx>
        <c:axId val="304938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425721085796365E-2"/>
          <c:y val="0.20210787401574801"/>
          <c:w val="0.90691739098524804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2020'!$B$747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2020'!$C$746:$H$746</c15:sqref>
                  </c15:fullRef>
                </c:ext>
              </c:extLst>
              <c:f>('DICIEMBRE 2020'!$C$746,'DICIEMBRE 2020'!$E$746,'DICIEMBRE 2020'!$G$746)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2020'!$C$747:$H$747</c15:sqref>
                  </c15:fullRef>
                </c:ext>
              </c:extLst>
              <c:f>('DICIEMBRE 2020'!$C$747,'DICIEMBRE 2020'!$E$747,'DICIEMBRE 2020'!$G$747)</c:f>
              <c:numCache>
                <c:formatCode>#,##0</c:formatCode>
                <c:ptCount val="3"/>
                <c:pt idx="0">
                  <c:v>332354</c:v>
                </c:pt>
                <c:pt idx="1">
                  <c:v>95384</c:v>
                </c:pt>
                <c:pt idx="2">
                  <c:v>427738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'DICIEMBRE 2020'!$B$748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2020'!$C$746:$H$746</c15:sqref>
                  </c15:fullRef>
                </c:ext>
              </c:extLst>
              <c:f>('DICIEMBRE 2020'!$C$746,'DICIEMBRE 2020'!$E$746,'DICIEMBRE 2020'!$G$746)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2020'!$C$748:$H$748</c15:sqref>
                  </c15:fullRef>
                </c:ext>
              </c:extLst>
              <c:f>('DICIEMBRE 2020'!$C$748,'DICIEMBRE 2020'!$E$748,'DICIEMBRE 2020'!$G$748)</c:f>
              <c:numCache>
                <c:formatCode>#,##0</c:formatCode>
                <c:ptCount val="3"/>
                <c:pt idx="0">
                  <c:v>107560</c:v>
                </c:pt>
                <c:pt idx="1">
                  <c:v>21384</c:v>
                </c:pt>
                <c:pt idx="2">
                  <c:v>128944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45552"/>
        <c:axId val="3049443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2020'!$B$746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2020'!$C$746:$H$746</c15:sqref>
                        </c15:fullRef>
                        <c15:formulaRef>
                          <c15:sqref>('DICIEMBRE 2020'!$C$746,'DICIEMBRE 2020'!$E$746,'DICIEMBRE 2020'!$G$746)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2020'!$C$746:$H$746</c15:sqref>
                        </c15:fullRef>
                        <c15:formulaRef>
                          <c15:sqref>('DICIEMBRE 2020'!$C$746,'DICIEMBRE 2020'!$E$746,'DICIEMBRE 2020'!$G$746)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30494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44376"/>
        <c:crosses val="autoZero"/>
        <c:auto val="0"/>
        <c:lblAlgn val="ctr"/>
        <c:lblOffset val="100"/>
        <c:noMultiLvlLbl val="0"/>
      </c:catAx>
      <c:valAx>
        <c:axId val="30494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4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037351443123939E-2"/>
                  <c:y val="8.21596471922410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2020'!$B$786:$B$794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2020'!$E$786:$E$794</c:f>
              <c:numCache>
                <c:formatCode>#,##0</c:formatCode>
                <c:ptCount val="9"/>
                <c:pt idx="0">
                  <c:v>376</c:v>
                </c:pt>
                <c:pt idx="1">
                  <c:v>326</c:v>
                </c:pt>
                <c:pt idx="2">
                  <c:v>2175</c:v>
                </c:pt>
                <c:pt idx="3">
                  <c:v>943</c:v>
                </c:pt>
                <c:pt idx="4">
                  <c:v>622</c:v>
                </c:pt>
                <c:pt idx="5">
                  <c:v>616</c:v>
                </c:pt>
                <c:pt idx="6">
                  <c:v>246</c:v>
                </c:pt>
                <c:pt idx="7">
                  <c:v>1132</c:v>
                </c:pt>
                <c:pt idx="8">
                  <c:v>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8233618233618232E-2"/>
                  <c:y val="1.22324159021407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512820512820513E-2"/>
                  <c:y val="1.22324159021406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1.8233618233618232E-2"/>
                  <c:y val="-1.8688197296176137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2020'!$B$786:$B$794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2020'!$H$786:$H$794</c:f>
              <c:numCache>
                <c:formatCode>#,##0</c:formatCode>
                <c:ptCount val="9"/>
                <c:pt idx="0">
                  <c:v>698</c:v>
                </c:pt>
                <c:pt idx="1">
                  <c:v>523</c:v>
                </c:pt>
                <c:pt idx="2">
                  <c:v>4951</c:v>
                </c:pt>
                <c:pt idx="3">
                  <c:v>2167</c:v>
                </c:pt>
                <c:pt idx="4">
                  <c:v>1294</c:v>
                </c:pt>
                <c:pt idx="5">
                  <c:v>1142</c:v>
                </c:pt>
                <c:pt idx="6">
                  <c:v>541</c:v>
                </c:pt>
                <c:pt idx="7">
                  <c:v>1567</c:v>
                </c:pt>
                <c:pt idx="8">
                  <c:v>1275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56922380955501E-2"/>
          <c:y val="0.18782589676290465"/>
          <c:w val="0.90261593029430853"/>
          <c:h val="0.6750707866062196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2020'!$B$813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2020'!$C$812:$H$812</c15:sqref>
                  </c15:fullRef>
                </c:ext>
              </c:extLst>
              <c:f>('DICIEMBRE 2020'!$C$812,'DICIEMBRE 2020'!$E$812,'DICIEMBRE 2020'!$G$812)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2020'!$C$813:$H$813</c15:sqref>
                  </c15:fullRef>
                </c:ext>
              </c:extLst>
              <c:f>('DICIEMBRE 2020'!$C$813,'DICIEMBRE 2020'!$E$813,'DICIEMBRE 2020'!$G$813)</c:f>
              <c:numCache>
                <c:formatCode>#,##0</c:formatCode>
                <c:ptCount val="3"/>
                <c:pt idx="0">
                  <c:v>92145</c:v>
                </c:pt>
                <c:pt idx="1">
                  <c:v>3969</c:v>
                </c:pt>
                <c:pt idx="2">
                  <c:v>96114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'DICIEMBRE 2020'!$B$814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2020'!$C$812:$H$812</c15:sqref>
                  </c15:fullRef>
                </c:ext>
              </c:extLst>
              <c:f>('DICIEMBRE 2020'!$C$812,'DICIEMBRE 2020'!$E$812,'DICIEMBRE 2020'!$G$812)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2020'!$C$814:$H$814</c15:sqref>
                  </c15:fullRef>
                </c:ext>
              </c:extLst>
              <c:f>('DICIEMBRE 2020'!$C$814,'DICIEMBRE 2020'!$E$814,'DICIEMBRE 2020'!$G$814)</c:f>
              <c:numCache>
                <c:formatCode>#,##0</c:formatCode>
                <c:ptCount val="3"/>
                <c:pt idx="0">
                  <c:v>7097</c:v>
                </c:pt>
                <c:pt idx="1">
                  <c:v>215</c:v>
                </c:pt>
                <c:pt idx="2">
                  <c:v>7312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39672"/>
        <c:axId val="3049392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2020'!$B$812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2020'!$C$812:$H$812</c15:sqref>
                        </c15:fullRef>
                        <c15:formulaRef>
                          <c15:sqref>('DICIEMBRE 2020'!$C$812,'DICIEMBRE 2020'!$E$812,'DICIEMBRE 2020'!$G$812)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2020'!$C$812:$H$812</c15:sqref>
                        </c15:fullRef>
                        <c15:formulaRef>
                          <c15:sqref>('DICIEMBRE 2020'!$C$812,'DICIEMBRE 2020'!$E$812,'DICIEMBRE 2020'!$G$812)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304939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39280"/>
        <c:crosses val="autoZero"/>
        <c:auto val="0"/>
        <c:lblAlgn val="ctr"/>
        <c:lblOffset val="100"/>
        <c:noMultiLvlLbl val="0"/>
      </c:catAx>
      <c:valAx>
        <c:axId val="30493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39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3935735968058116"/>
          <c:y val="4.827228669089201E-3"/>
          <c:w val="0.34229847830220222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6053840"/>
        <c:axId val="206055408"/>
        <c:axId val="0"/>
      </c:bar3DChart>
      <c:catAx>
        <c:axId val="20605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6055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6055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6053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912271270004649E-2"/>
          <c:y val="0.22317943211643998"/>
          <c:w val="0.91427288283385888"/>
          <c:h val="0.63971725125268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2020'!$B$937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2020'!$C$936:$H$936</c15:sqref>
                  </c15:fullRef>
                </c:ext>
              </c:extLst>
              <c:f>('DICIEMBRE 2020'!$C$936,'DICIEMBRE 2020'!$E$936,'DICIEMBRE 2020'!$G$936)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2020'!$C$937:$H$937</c15:sqref>
                  </c15:fullRef>
                </c:ext>
              </c:extLst>
              <c:f>('DICIEMBRE 2020'!$C$937,'DICIEMBRE 2020'!$E$937,'DICIEMBRE 2020'!$G$937)</c:f>
              <c:numCache>
                <c:formatCode>#,##0</c:formatCode>
                <c:ptCount val="3"/>
                <c:pt idx="0">
                  <c:v>2638</c:v>
                </c:pt>
                <c:pt idx="1">
                  <c:v>1618</c:v>
                </c:pt>
                <c:pt idx="2">
                  <c:v>4256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'DICIEMBRE 2020'!$B$938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2020'!$C$936:$H$936</c15:sqref>
                  </c15:fullRef>
                </c:ext>
              </c:extLst>
              <c:f>('DICIEMBRE 2020'!$C$936,'DICIEMBRE 2020'!$E$936,'DICIEMBRE 2020'!$G$936)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2020'!$C$938:$H$938</c15:sqref>
                  </c15:fullRef>
                </c:ext>
              </c:extLst>
              <c:f>('DICIEMBRE 2020'!$C$938,'DICIEMBRE 2020'!$E$938,'DICIEMBRE 2020'!$G$938)</c:f>
              <c:numCache>
                <c:formatCode>#,##0</c:formatCode>
                <c:ptCount val="3"/>
                <c:pt idx="0">
                  <c:v>82</c:v>
                </c:pt>
                <c:pt idx="1">
                  <c:v>42</c:v>
                </c:pt>
                <c:pt idx="2">
                  <c:v>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44768"/>
        <c:axId val="3049412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2020'!$B$936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2020'!$C$936:$H$936</c15:sqref>
                        </c15:fullRef>
                        <c15:formulaRef>
                          <c15:sqref>('DICIEMBRE 2020'!$C$936,'DICIEMBRE 2020'!$E$936,'DICIEMBRE 2020'!$G$936)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2020'!$C$936:$H$936</c15:sqref>
                        </c15:fullRef>
                        <c15:formulaRef>
                          <c15:sqref>('DICIEMBRE 2020'!$C$936,'DICIEMBRE 2020'!$E$936,'DICIEMBRE 2020'!$G$936)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30494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41240"/>
        <c:crosses val="autoZero"/>
        <c:auto val="0"/>
        <c:lblAlgn val="ctr"/>
        <c:lblOffset val="100"/>
        <c:noMultiLvlLbl val="0"/>
      </c:catAx>
      <c:valAx>
        <c:axId val="304941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4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4768375435168857"/>
          <c:y val="9.8996930160553474E-3"/>
          <c:w val="0.33397208363109482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912271270004649E-2"/>
          <c:y val="0.17772480314960631"/>
          <c:w val="0.9142728828338588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2020'!$B$1059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2020'!$C$1058:$H$1058</c15:sqref>
                  </c15:fullRef>
                </c:ext>
              </c:extLst>
              <c:f>('DICIEMBRE 2020'!$C$1058,'DICIEMBRE 2020'!$E$1058,'DICIEMBRE 2020'!$G$1058)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2020'!$C$1059:$H$1059</c15:sqref>
                  </c15:fullRef>
                </c:ext>
              </c:extLst>
              <c:f>('DICIEMBRE 2020'!$C$1059,'DICIEMBRE 2020'!$E$1059,'DICIEMBRE 2020'!$G$1059)</c:f>
              <c:numCache>
                <c:formatCode>#,##0</c:formatCode>
                <c:ptCount val="3"/>
                <c:pt idx="0">
                  <c:v>7054</c:v>
                </c:pt>
                <c:pt idx="1">
                  <c:v>1674</c:v>
                </c:pt>
                <c:pt idx="2">
                  <c:v>8728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'DICIEMBRE 2020'!$B$1060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2020'!$C$1058:$H$1058</c15:sqref>
                  </c15:fullRef>
                </c:ext>
              </c:extLst>
              <c:f>('DICIEMBRE 2020'!$C$1058,'DICIEMBRE 2020'!$E$1058,'DICIEMBRE 2020'!$G$1058)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2020'!$C$1060:$H$1060</c15:sqref>
                  </c15:fullRef>
                </c:ext>
              </c:extLst>
              <c:f>('DICIEMBRE 2020'!$C$1060,'DICIEMBRE 2020'!$E$1060,'DICIEMBRE 2020'!$G$1060)</c:f>
              <c:numCache>
                <c:formatCode>#,##0</c:formatCode>
                <c:ptCount val="3"/>
                <c:pt idx="0">
                  <c:v>119</c:v>
                </c:pt>
                <c:pt idx="1">
                  <c:v>27</c:v>
                </c:pt>
                <c:pt idx="2">
                  <c:v>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43984"/>
        <c:axId val="3049404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2020'!$B$1058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2020'!$C$1058:$H$1058</c15:sqref>
                        </c15:fullRef>
                        <c15:formulaRef>
                          <c15:sqref>('DICIEMBRE 2020'!$C$1058,'DICIEMBRE 2020'!$E$1058,'DICIEMBRE 2020'!$G$1058)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2020'!$C$1058:$H$1058</c15:sqref>
                        </c15:fullRef>
                        <c15:formulaRef>
                          <c15:sqref>('DICIEMBRE 2020'!$C$1058,'DICIEMBRE 2020'!$E$1058,'DICIEMBRE 2020'!$G$1058)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30494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40456"/>
        <c:crosses val="autoZero"/>
        <c:auto val="0"/>
        <c:lblAlgn val="ctr"/>
        <c:lblOffset val="100"/>
        <c:noMultiLvlLbl val="0"/>
      </c:catAx>
      <c:valAx>
        <c:axId val="304940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4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3436152287791669"/>
          <c:y val="2.0044613704035801E-2"/>
          <c:w val="0.34729431510486669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055659082716577E-2"/>
          <c:y val="0.17772480314960631"/>
          <c:w val="0.90612951353242854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2020'!$B$1182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2020'!$C$1181:$H$1181</c15:sqref>
                  </c15:fullRef>
                </c:ext>
              </c:extLst>
              <c:f>('DICIEMBRE 2020'!$C$1181,'DICIEMBRE 2020'!$E$1181,'DICIEMBRE 2020'!$G$1181)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2020'!$C$1182:$H$1182</c15:sqref>
                  </c15:fullRef>
                </c:ext>
              </c:extLst>
              <c:f>('DICIEMBRE 2020'!$C$1182,'DICIEMBRE 2020'!$E$1182,'DICIEMBRE 2020'!$G$1182)</c:f>
              <c:numCache>
                <c:formatCode>#,##0</c:formatCode>
                <c:ptCount val="3"/>
                <c:pt idx="0">
                  <c:v>30902</c:v>
                </c:pt>
                <c:pt idx="1">
                  <c:v>5477</c:v>
                </c:pt>
                <c:pt idx="2">
                  <c:v>36379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'DICIEMBRE 2020'!$B$1183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2020'!$C$1181:$H$1181</c15:sqref>
                  </c15:fullRef>
                </c:ext>
              </c:extLst>
              <c:f>('DICIEMBRE 2020'!$C$1181,'DICIEMBRE 2020'!$E$1181,'DICIEMBRE 2020'!$G$1181)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2020'!$C$1183:$H$1183</c15:sqref>
                  </c15:fullRef>
                </c:ext>
              </c:extLst>
              <c:f>('DICIEMBRE 2020'!$C$1183,'DICIEMBRE 2020'!$E$1183,'DICIEMBRE 2020'!$G$1183)</c:f>
              <c:numCache>
                <c:formatCode>#,##0</c:formatCode>
                <c:ptCount val="3"/>
                <c:pt idx="0">
                  <c:v>2502</c:v>
                </c:pt>
                <c:pt idx="1">
                  <c:v>511</c:v>
                </c:pt>
                <c:pt idx="2">
                  <c:v>3013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45160"/>
        <c:axId val="3049424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2020'!$B$1181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2020'!$C$1181:$H$1181</c15:sqref>
                        </c15:fullRef>
                        <c15:formulaRef>
                          <c15:sqref>('DICIEMBRE 2020'!$C$1181,'DICIEMBRE 2020'!$E$1181,'DICIEMBRE 2020'!$G$1181)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2020'!$C$1181:$H$1181</c15:sqref>
                        </c15:fullRef>
                        <c15:formulaRef>
                          <c15:sqref>('DICIEMBRE 2020'!$C$1181,'DICIEMBRE 2020'!$E$1181,'DICIEMBRE 2020'!$G$1181)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30494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42416"/>
        <c:crosses val="autoZero"/>
        <c:auto val="0"/>
        <c:lblAlgn val="ctr"/>
        <c:lblOffset val="100"/>
        <c:noMultiLvlLbl val="0"/>
      </c:catAx>
      <c:valAx>
        <c:axId val="30494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4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4049710252772574"/>
          <c:y val="4.827228669089201E-3"/>
          <c:w val="0.34115865162665293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912271270004649E-2"/>
          <c:y val="0.17772480314960631"/>
          <c:w val="0.9142728828338588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2020'!$B$1305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2020'!$C$1304:$H$1304</c15:sqref>
                  </c15:fullRef>
                </c:ext>
              </c:extLst>
              <c:f>('DICIEMBRE 2020'!$C$1304,'DICIEMBRE 2020'!$E$1304,'DICIEMBRE 2020'!$G$1304)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2020'!$C$1305:$H$1305</c15:sqref>
                  </c15:fullRef>
                </c:ext>
              </c:extLst>
              <c:f>('DICIEMBRE 2020'!$C$1305,'DICIEMBRE 2020'!$E$1305,'DICIEMBRE 2020'!$G$1305)</c:f>
              <c:numCache>
                <c:formatCode>#,##0</c:formatCode>
                <c:ptCount val="3"/>
                <c:pt idx="0">
                  <c:v>17210</c:v>
                </c:pt>
                <c:pt idx="1">
                  <c:v>1942</c:v>
                </c:pt>
                <c:pt idx="2">
                  <c:v>19152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'DICIEMBRE 2020'!$B$1306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2020'!$C$1304:$H$1304</c15:sqref>
                  </c15:fullRef>
                </c:ext>
              </c:extLst>
              <c:f>('DICIEMBRE 2020'!$C$1304,'DICIEMBRE 2020'!$E$1304,'DICIEMBRE 2020'!$G$1304)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2020'!$C$1306:$H$1306</c15:sqref>
                  </c15:fullRef>
                </c:ext>
              </c:extLst>
              <c:f>('DICIEMBRE 2020'!$C$1306,'DICIEMBRE 2020'!$E$1306,'DICIEMBRE 2020'!$G$1306)</c:f>
              <c:numCache>
                <c:formatCode>#,##0</c:formatCode>
                <c:ptCount val="3"/>
                <c:pt idx="0">
                  <c:v>2606</c:v>
                </c:pt>
                <c:pt idx="1">
                  <c:v>179</c:v>
                </c:pt>
                <c:pt idx="2">
                  <c:v>2785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43200"/>
        <c:axId val="3035648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2020'!$B$1304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2020'!$C$1304:$H$1304</c15:sqref>
                        </c15:fullRef>
                        <c15:formulaRef>
                          <c15:sqref>('DICIEMBRE 2020'!$C$1304,'DICIEMBRE 2020'!$E$1304,'DICIEMBRE 2020'!$G$1304)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2020'!$C$1304:$H$1304</c15:sqref>
                        </c15:fullRef>
                        <c15:formulaRef>
                          <c15:sqref>('DICIEMBRE 2020'!$C$1304,'DICIEMBRE 2020'!$E$1304,'DICIEMBRE 2020'!$G$1304)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30494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4848"/>
        <c:crosses val="autoZero"/>
        <c:auto val="0"/>
        <c:lblAlgn val="ctr"/>
        <c:lblOffset val="100"/>
        <c:noMultiLvlLbl val="0"/>
      </c:catAx>
      <c:valAx>
        <c:axId val="30356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943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1604345460148036"/>
          <c:y val="4.827228669089201E-3"/>
          <c:w val="0.36561238338130297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1.5927189988623434E-2"/>
                  <c:y val="0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2.5029337203156771E-2"/>
                  <c:y val="0.112955159882843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6187238540577E-3"/>
                  <c:y val="-4.0296066346649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2.195826362798301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9.9162075730294799E-2"/>
                  <c:y val="-1.08449927452761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9084955288420403E-2"/>
                  <c:y val="-4.76786476475742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7254865865261344E-2"/>
                  <c:y val="7.335176561165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2020'!$B$909:$B$917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2020'!$E$909:$E$917</c:f>
              <c:numCache>
                <c:formatCode>#,##0</c:formatCode>
                <c:ptCount val="9"/>
                <c:pt idx="0">
                  <c:v>38</c:v>
                </c:pt>
                <c:pt idx="1">
                  <c:v>59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18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18727100736775E-2"/>
                  <c:y val="-2.196087051468539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878727722486466E-2"/>
                  <c:y val="9.4740886750962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3951070414826858E-2"/>
                  <c:y val="-6.5882361078568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815717832225703E-3"/>
                  <c:y val="2.56256548100903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5730400451212635E-2"/>
                  <c:y val="2.92809693786337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414942421536997E-3"/>
                  <c:y val="-2.57151867731446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9045925096926339E-2"/>
                  <c:y val="-1.4530578465439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2020'!$B$909:$B$917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2020'!$H$909:$H$917</c:f>
              <c:numCache>
                <c:formatCode>#,##0</c:formatCode>
                <c:ptCount val="9"/>
                <c:pt idx="0">
                  <c:v>75</c:v>
                </c:pt>
                <c:pt idx="1">
                  <c:v>73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32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7.0892343758364928E-3"/>
                  <c:y val="1.818170791788991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1.5516953055484676E-2"/>
                  <c:y val="3.39484309124702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9.5208465307009809E-3"/>
                  <c:y val="3.97704417081191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5796679588816347E-2"/>
                  <c:y val="4.8247120692521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8654933891355575E-2"/>
                  <c:y val="2.1199776681021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5855133198142309E-2"/>
                  <c:y val="1.21275649016884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090012385589791E-2"/>
                  <c:y val="-2.97773732331632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2020'!$B$1032:$B$1040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2020'!$E$1032:$E$1040</c:f>
              <c:numCache>
                <c:formatCode>#,##0</c:formatCode>
                <c:ptCount val="9"/>
                <c:pt idx="0">
                  <c:v>11</c:v>
                </c:pt>
                <c:pt idx="1">
                  <c:v>2</c:v>
                </c:pt>
                <c:pt idx="2">
                  <c:v>78</c:v>
                </c:pt>
                <c:pt idx="3">
                  <c:v>6</c:v>
                </c:pt>
                <c:pt idx="4">
                  <c:v>22</c:v>
                </c:pt>
                <c:pt idx="5">
                  <c:v>11</c:v>
                </c:pt>
                <c:pt idx="6">
                  <c:v>1</c:v>
                </c:pt>
                <c:pt idx="7">
                  <c:v>10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2.091746263675795E-2"/>
                  <c:y val="-4.9535881185583507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6402485771752761E-2"/>
                  <c:y val="1.627616669867484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2815524348116279E-2"/>
                  <c:y val="1.370270789321991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7882584264595835E-2"/>
                  <c:y val="2.90218295883746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237113402061897E-2"/>
                  <c:y val="4.7820882145829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882367796808907E-2"/>
                  <c:y val="-2.113597080852698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8039183835963415E-2"/>
                  <c:y val="-7.10000869388852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725013611563047E-2"/>
                  <c:y val="-1.845628347975299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2020'!$B$1032:$B$1040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2020'!$H$1032:$H$1040</c:f>
              <c:numCache>
                <c:formatCode>#,##0</c:formatCode>
                <c:ptCount val="9"/>
                <c:pt idx="0">
                  <c:v>20</c:v>
                </c:pt>
                <c:pt idx="1">
                  <c:v>2</c:v>
                </c:pt>
                <c:pt idx="2">
                  <c:v>331</c:v>
                </c:pt>
                <c:pt idx="3">
                  <c:v>9</c:v>
                </c:pt>
                <c:pt idx="4">
                  <c:v>49</c:v>
                </c:pt>
                <c:pt idx="5">
                  <c:v>25</c:v>
                </c:pt>
                <c:pt idx="6">
                  <c:v>1</c:v>
                </c:pt>
                <c:pt idx="7">
                  <c:v>26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-1.126126126126128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3783783783783744E-2"/>
                  <c:y val="-1.61826369861813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2020'!$B$1155:$B$1163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2020'!$E$1155:$E$1163</c:f>
              <c:numCache>
                <c:formatCode>#,##0</c:formatCode>
                <c:ptCount val="9"/>
                <c:pt idx="0">
                  <c:v>243</c:v>
                </c:pt>
                <c:pt idx="1">
                  <c:v>323</c:v>
                </c:pt>
                <c:pt idx="2">
                  <c:v>265</c:v>
                </c:pt>
                <c:pt idx="3">
                  <c:v>139</c:v>
                </c:pt>
                <c:pt idx="4">
                  <c:v>651</c:v>
                </c:pt>
                <c:pt idx="5">
                  <c:v>270</c:v>
                </c:pt>
                <c:pt idx="6">
                  <c:v>69</c:v>
                </c:pt>
                <c:pt idx="7">
                  <c:v>646</c:v>
                </c:pt>
                <c:pt idx="8">
                  <c:v>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6.9324090121316738E-3"/>
                  <c:y val="2.828282828282828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8.4280626100247009E-3"/>
                  <c:y val="-2.02020202020202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2020'!$B$1155:$B$1163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2020'!$H$1155:$H$1163</c:f>
              <c:numCache>
                <c:formatCode>#,##0</c:formatCode>
                <c:ptCount val="9"/>
                <c:pt idx="0">
                  <c:v>673</c:v>
                </c:pt>
                <c:pt idx="1">
                  <c:v>948</c:v>
                </c:pt>
                <c:pt idx="2">
                  <c:v>686</c:v>
                </c:pt>
                <c:pt idx="3">
                  <c:v>919</c:v>
                </c:pt>
                <c:pt idx="4">
                  <c:v>2811</c:v>
                </c:pt>
                <c:pt idx="5">
                  <c:v>1082</c:v>
                </c:pt>
                <c:pt idx="6">
                  <c:v>131</c:v>
                </c:pt>
                <c:pt idx="7">
                  <c:v>2737</c:v>
                </c:pt>
                <c:pt idx="8">
                  <c:v>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1.92682480257255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2020'!$B$1457:$B$1465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2020'!$B$1457:$B$1465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2020'!$B$1457:$B$1465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058152"/>
        <c:axId val="206057368"/>
      </c:barChart>
      <c:catAx>
        <c:axId val="20605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7368"/>
        <c:crosses val="autoZero"/>
        <c:auto val="0"/>
        <c:lblAlgn val="ctr"/>
        <c:lblOffset val="100"/>
        <c:noMultiLvlLbl val="0"/>
      </c:catAx>
      <c:valAx>
        <c:axId val="20605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8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3.0915931230904182E-3"/>
          <c:y val="7.6511059510147819E-2"/>
          <c:w val="0.98408586466754011"/>
          <c:h val="0.12126328265399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4923109144463903E-2"/>
                  <c:y val="-4.83889211609506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1.3582342954159426E-2"/>
                  <c:y val="1.623188850354129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8650349906500581E-2"/>
                  <c:y val="-1.86183530738143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35644816960063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2020'!$B$1278:$B$1286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2020'!$E$1278:$E$1286</c:f>
              <c:numCache>
                <c:formatCode>#,##0</c:formatCode>
                <c:ptCount val="9"/>
                <c:pt idx="0">
                  <c:v>257</c:v>
                </c:pt>
                <c:pt idx="1">
                  <c:v>224</c:v>
                </c:pt>
                <c:pt idx="2">
                  <c:v>807</c:v>
                </c:pt>
                <c:pt idx="3">
                  <c:v>50</c:v>
                </c:pt>
                <c:pt idx="4">
                  <c:v>753</c:v>
                </c:pt>
                <c:pt idx="5">
                  <c:v>369</c:v>
                </c:pt>
                <c:pt idx="6">
                  <c:v>137</c:v>
                </c:pt>
                <c:pt idx="7">
                  <c:v>88</c:v>
                </c:pt>
                <c:pt idx="8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7066420914253189E-2"/>
                  <c:y val="1.06001749781277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6064257028112448E-2"/>
                  <c:y val="4.040404040404040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769363166953529E-2"/>
                  <c:y val="8.080808080808080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2.0654044750430294E-2"/>
                  <c:y val="4.040404040403892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395107041482688E-3"/>
                  <c:y val="4.02614428813474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88383680955543E-2"/>
                  <c:y val="2.658108645510216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748248336427828E-3"/>
                  <c:y val="-5.99856836077310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238723171651728E-2"/>
                  <c:y val="-1.2121212121212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'DICIEMBRE 2020'!$B$1278:$B$1286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2020'!$H$1278:$H$1286</c:f>
              <c:numCache>
                <c:formatCode>#,##0</c:formatCode>
                <c:ptCount val="9"/>
                <c:pt idx="0">
                  <c:v>550</c:v>
                </c:pt>
                <c:pt idx="1">
                  <c:v>359</c:v>
                </c:pt>
                <c:pt idx="2">
                  <c:v>2614</c:v>
                </c:pt>
                <c:pt idx="3">
                  <c:v>418</c:v>
                </c:pt>
                <c:pt idx="4">
                  <c:v>1649</c:v>
                </c:pt>
                <c:pt idx="5">
                  <c:v>605</c:v>
                </c:pt>
                <c:pt idx="6">
                  <c:v>558</c:v>
                </c:pt>
                <c:pt idx="7">
                  <c:v>112</c:v>
                </c:pt>
                <c:pt idx="8">
                  <c:v>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0676997599002E-2"/>
          <c:y val="0.20210787401574801"/>
          <c:w val="0.9162754123111441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2020'!$B$829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2020'!$C$828:$H$828</c15:sqref>
                  </c15:fullRef>
                </c:ext>
              </c:extLst>
              <c:f>('DICIEMBRE 2020'!$C$828,'DICIEMBRE 2020'!$E$828,'DICIEMBRE 2020'!$G$828)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2020'!$C$829:$H$829</c15:sqref>
                  </c15:fullRef>
                </c:ext>
              </c:extLst>
              <c:f>('DICIEMBRE 2020'!$C$829,'DICIEMBRE 2020'!$E$829,'DICIEMBRE 2020'!$G$829)</c:f>
              <c:numCache>
                <c:formatCode>#,##0</c:formatCode>
                <c:ptCount val="3"/>
                <c:pt idx="0">
                  <c:v>213875</c:v>
                </c:pt>
                <c:pt idx="1">
                  <c:v>8249</c:v>
                </c:pt>
                <c:pt idx="2">
                  <c:v>222124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'DICIEMBRE 2020'!$B$830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2020'!$C$828:$H$828</c15:sqref>
                  </c15:fullRef>
                </c:ext>
              </c:extLst>
              <c:f>('DICIEMBRE 2020'!$C$828,'DICIEMBRE 2020'!$E$828,'DICIEMBRE 2020'!$G$828)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2020'!$C$830:$H$830</c15:sqref>
                  </c15:fullRef>
                </c:ext>
              </c:extLst>
              <c:f>('DICIEMBRE 2020'!$C$830,'DICIEMBRE 2020'!$E$830,'DICIEMBRE 2020'!$G$830)</c:f>
              <c:numCache>
                <c:formatCode>#,##0</c:formatCode>
                <c:ptCount val="3"/>
                <c:pt idx="0">
                  <c:v>13630</c:v>
                </c:pt>
                <c:pt idx="1">
                  <c:v>528</c:v>
                </c:pt>
                <c:pt idx="2">
                  <c:v>14158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898968"/>
        <c:axId val="3058993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2020'!$B$828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2020'!$C$828:$H$828</c15:sqref>
                        </c15:fullRef>
                        <c15:formulaRef>
                          <c15:sqref>('DICIEMBRE 2020'!$C$828,'DICIEMBRE 2020'!$E$828,'DICIEMBRE 2020'!$G$828)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2020'!$C$828:$H$828</c15:sqref>
                        </c15:fullRef>
                        <c15:formulaRef>
                          <c15:sqref>('DICIEMBRE 2020'!$C$828,'DICIEMBRE 2020'!$E$828,'DICIEMBRE 2020'!$G$828)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30589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899360"/>
        <c:crosses val="autoZero"/>
        <c:auto val="0"/>
        <c:lblAlgn val="ctr"/>
        <c:lblOffset val="100"/>
        <c:noMultiLvlLbl val="0"/>
      </c:catAx>
      <c:valAx>
        <c:axId val="3058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89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987334472671604"/>
          <c:y val="2.3448755149847331E-2"/>
          <c:w val="0.27222779076716608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388605219287676E-2"/>
          <c:y val="0.20210787401574801"/>
          <c:w val="0.90695450685175671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2020'!$B$870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2020'!$C$869:$H$869</c15:sqref>
                  </c15:fullRef>
                </c:ext>
              </c:extLst>
              <c:f>('DICIEMBRE 2020'!$C$869,'DICIEMBRE 2020'!$E$869,'DICIEMBRE 2020'!$G$869)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2020'!$C$870:$H$870</c15:sqref>
                  </c15:fullRef>
                </c:ext>
              </c:extLst>
              <c:f>('DICIEMBRE 2020'!$C$870,'DICIEMBRE 2020'!$E$870,'DICIEMBRE 2020'!$G$870)</c:f>
              <c:numCache>
                <c:formatCode>#,##0</c:formatCode>
                <c:ptCount val="3"/>
                <c:pt idx="0">
                  <c:v>2106270</c:v>
                </c:pt>
                <c:pt idx="1">
                  <c:v>175180</c:v>
                </c:pt>
                <c:pt idx="2">
                  <c:v>2281450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'DICIEMBRE 2020'!$B$871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2020'!$C$869:$H$869</c15:sqref>
                  </c15:fullRef>
                </c:ext>
              </c:extLst>
              <c:f>('DICIEMBRE 2020'!$C$869,'DICIEMBRE 2020'!$E$869,'DICIEMBRE 2020'!$G$869)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2020'!$C$871:$H$871</c15:sqref>
                  </c15:fullRef>
                </c:ext>
              </c:extLst>
              <c:f>('DICIEMBRE 2020'!$C$871,'DICIEMBRE 2020'!$E$871,'DICIEMBRE 2020'!$G$871)</c:f>
              <c:numCache>
                <c:formatCode>#,##0</c:formatCode>
                <c:ptCount val="3"/>
                <c:pt idx="0">
                  <c:v>846295</c:v>
                </c:pt>
                <c:pt idx="1">
                  <c:v>38048</c:v>
                </c:pt>
                <c:pt idx="2">
                  <c:v>884343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895440"/>
        <c:axId val="3058974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2020'!$B$869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2020'!$C$869:$H$869</c15:sqref>
                        </c15:fullRef>
                        <c15:formulaRef>
                          <c15:sqref>('DICIEMBRE 2020'!$C$869,'DICIEMBRE 2020'!$E$869,'DICIEMBRE 2020'!$G$869)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2020'!$C$869:$H$869</c15:sqref>
                        </c15:fullRef>
                        <c15:formulaRef>
                          <c15:sqref>('DICIEMBRE 2020'!$C$869,'DICIEMBRE 2020'!$E$869,'DICIEMBRE 2020'!$G$869)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30589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897400"/>
        <c:crosses val="autoZero"/>
        <c:auto val="0"/>
        <c:lblAlgn val="ctr"/>
        <c:lblOffset val="100"/>
        <c:noMultiLvlLbl val="0"/>
      </c:catAx>
      <c:valAx>
        <c:axId val="305897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89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752120532203795E-2"/>
          <c:y val="0.20210787401574801"/>
          <c:w val="0.92959099153884062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2020'!$B$952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2020'!$C$951:$H$951</c15:sqref>
                  </c15:fullRef>
                </c:ext>
              </c:extLst>
              <c:f>('DICIEMBRE 2020'!$C$951,'DICIEMBRE 2020'!$E$951,'DICIEMBRE 2020'!$G$951)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2020'!$C$952:$H$952</c15:sqref>
                  </c15:fullRef>
                </c:ext>
              </c:extLst>
              <c:f>('DICIEMBRE 2020'!$C$952,'DICIEMBRE 2020'!$E$952,'DICIEMBRE 2020'!$G$952)</c:f>
              <c:numCache>
                <c:formatCode>#,##0</c:formatCode>
                <c:ptCount val="3"/>
                <c:pt idx="0">
                  <c:v>5361</c:v>
                </c:pt>
                <c:pt idx="1">
                  <c:v>1966</c:v>
                </c:pt>
                <c:pt idx="2">
                  <c:v>7327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'DICIEMBRE 2020'!$B$953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2020'!$C$951:$H$951</c15:sqref>
                  </c15:fullRef>
                </c:ext>
              </c:extLst>
              <c:f>('DICIEMBRE 2020'!$C$951,'DICIEMBRE 2020'!$E$951,'DICIEMBRE 2020'!$G$951)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2020'!$C$953:$H$953</c15:sqref>
                  </c15:fullRef>
                </c:ext>
              </c:extLst>
              <c:f>('DICIEMBRE 2020'!$C$953,'DICIEMBRE 2020'!$E$953,'DICIEMBRE 2020'!$G$953)</c:f>
              <c:numCache>
                <c:formatCode>#,##0</c:formatCode>
                <c:ptCount val="3"/>
                <c:pt idx="0">
                  <c:v>146</c:v>
                </c:pt>
                <c:pt idx="1">
                  <c:v>49</c:v>
                </c:pt>
                <c:pt idx="2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897008"/>
        <c:axId val="3058950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2020'!$B$951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2020'!$C$951:$H$951</c15:sqref>
                        </c15:fullRef>
                        <c15:formulaRef>
                          <c15:sqref>('DICIEMBRE 2020'!$C$951,'DICIEMBRE 2020'!$E$951,'DICIEMBRE 2020'!$G$951)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2020'!$C$951:$H$951</c15:sqref>
                        </c15:fullRef>
                        <c15:formulaRef>
                          <c15:sqref>('DICIEMBRE 2020'!$C$951,'DICIEMBRE 2020'!$E$951,'DICIEMBRE 2020'!$G$951)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30589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895048"/>
        <c:crosses val="autoZero"/>
        <c:auto val="0"/>
        <c:lblAlgn val="ctr"/>
        <c:lblOffset val="100"/>
        <c:noMultiLvlLbl val="0"/>
      </c:catAx>
      <c:valAx>
        <c:axId val="30589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89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858173354162944"/>
          <c:y val="1.8376292828856319E-2"/>
          <c:w val="0.30285362299086782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078352223282351E-2"/>
          <c:y val="0.20210787401574801"/>
          <c:w val="0.92426475984776202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2020'!$B$1075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2020'!$C$1074:$H$1074</c15:sqref>
                  </c15:fullRef>
                </c:ext>
              </c:extLst>
              <c:f>('DICIEMBRE 2020'!$C$1074,'DICIEMBRE 2020'!$E$1074,'DICIEMBRE 2020'!$G$1074)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2020'!$C$1075:$H$1075</c15:sqref>
                  </c15:fullRef>
                </c:ext>
              </c:extLst>
              <c:f>('DICIEMBRE 2020'!$C$1075,'DICIEMBRE 2020'!$E$1075,'DICIEMBRE 2020'!$G$1075)</c:f>
              <c:numCache>
                <c:formatCode>#,##0</c:formatCode>
                <c:ptCount val="3"/>
                <c:pt idx="0">
                  <c:v>14569</c:v>
                </c:pt>
                <c:pt idx="1">
                  <c:v>2265</c:v>
                </c:pt>
                <c:pt idx="2">
                  <c:v>16834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'DICIEMBRE 2020'!$B$1076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2020'!$C$1074:$H$1074</c15:sqref>
                  </c15:fullRef>
                </c:ext>
              </c:extLst>
              <c:f>('DICIEMBRE 2020'!$C$1074,'DICIEMBRE 2020'!$E$1074,'DICIEMBRE 2020'!$G$1074)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2020'!$C$1076:$H$1076</c15:sqref>
                  </c15:fullRef>
                </c:ext>
              </c:extLst>
              <c:f>('DICIEMBRE 2020'!$C$1076,'DICIEMBRE 2020'!$E$1076,'DICIEMBRE 2020'!$G$1076)</c:f>
              <c:numCache>
                <c:formatCode>#,##0</c:formatCode>
                <c:ptCount val="3"/>
                <c:pt idx="0">
                  <c:v>287</c:v>
                </c:pt>
                <c:pt idx="1">
                  <c:v>181</c:v>
                </c:pt>
                <c:pt idx="2">
                  <c:v>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895832"/>
        <c:axId val="3059005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2020'!$B$1074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2020'!$C$1074:$H$1074</c15:sqref>
                        </c15:fullRef>
                        <c15:formulaRef>
                          <c15:sqref>('DICIEMBRE 2020'!$C$1074,'DICIEMBRE 2020'!$E$1074,'DICIEMBRE 2020'!$G$1074)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2020'!$C$1074:$H$1074</c15:sqref>
                        </c15:fullRef>
                        <c15:formulaRef>
                          <c15:sqref>('DICIEMBRE 2020'!$C$1074,'DICIEMBRE 2020'!$E$1074,'DICIEMBRE 2020'!$G$1074)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30589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900536"/>
        <c:crosses val="autoZero"/>
        <c:auto val="0"/>
        <c:lblAlgn val="ctr"/>
        <c:lblOffset val="100"/>
        <c:noMultiLvlLbl val="0"/>
      </c:catAx>
      <c:valAx>
        <c:axId val="30590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895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591295595374135"/>
          <c:y val="8.2313681868743053E-3"/>
          <c:w val="0.3015220650680982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078352223282351E-2"/>
          <c:y val="0.20210787401574801"/>
          <c:w val="0.92426475984776202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2020'!$B$1198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2020'!$C$1197:$H$1197</c15:sqref>
                  </c15:fullRef>
                </c:ext>
              </c:extLst>
              <c:f>('DICIEMBRE 2020'!$C$1197,'DICIEMBRE 2020'!$E$1197,'DICIEMBRE 2020'!$G$1197)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2020'!$C$1198:$H$1198</c15:sqref>
                  </c15:fullRef>
                </c:ext>
              </c:extLst>
              <c:f>('DICIEMBRE 2020'!$C$1198,'DICIEMBRE 2020'!$E$1198,'DICIEMBRE 2020'!$G$1198)</c:f>
              <c:numCache>
                <c:formatCode>#,##0</c:formatCode>
                <c:ptCount val="3"/>
                <c:pt idx="0">
                  <c:v>68152</c:v>
                </c:pt>
                <c:pt idx="1">
                  <c:v>14847</c:v>
                </c:pt>
                <c:pt idx="2">
                  <c:v>82999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'DICIEMBRE 2020'!$B$1199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2020'!$C$1197:$H$1197</c15:sqref>
                  </c15:fullRef>
                </c:ext>
              </c:extLst>
              <c:f>('DICIEMBRE 2020'!$C$1197,'DICIEMBRE 2020'!$E$1197,'DICIEMBRE 2020'!$G$1197)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2020'!$C$1199:$H$1199</c15:sqref>
                  </c15:fullRef>
                </c:ext>
              </c:extLst>
              <c:f>('DICIEMBRE 2020'!$C$1199,'DICIEMBRE 2020'!$E$1199,'DICIEMBRE 2020'!$G$1199)</c:f>
              <c:numCache>
                <c:formatCode>#,##0</c:formatCode>
                <c:ptCount val="3"/>
                <c:pt idx="0">
                  <c:v>8822</c:v>
                </c:pt>
                <c:pt idx="1">
                  <c:v>2057</c:v>
                </c:pt>
                <c:pt idx="2">
                  <c:v>10879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896616"/>
        <c:axId val="3066819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2020'!$B$1197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2020'!$C$1197:$H$1197</c15:sqref>
                        </c15:fullRef>
                        <c15:formulaRef>
                          <c15:sqref>('DICIEMBRE 2020'!$C$1197,'DICIEMBRE 2020'!$E$1197,'DICIEMBRE 2020'!$G$1197)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2020'!$C$1197:$H$1197</c15:sqref>
                        </c15:fullRef>
                        <c15:formulaRef>
                          <c15:sqref>('DICIEMBRE 2020'!$C$1197,'DICIEMBRE 2020'!$E$1197,'DICIEMBRE 2020'!$G$1197)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305896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1960"/>
        <c:crosses val="autoZero"/>
        <c:auto val="0"/>
        <c:lblAlgn val="ctr"/>
        <c:lblOffset val="100"/>
        <c:noMultiLvlLbl val="0"/>
      </c:catAx>
      <c:valAx>
        <c:axId val="30668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896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991517871184871"/>
          <c:y val="2.8521037143084387E-2"/>
          <c:w val="0.29752739129978928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073025991591265E-2"/>
          <c:y val="0.20210787401574801"/>
          <c:w val="0.92027008607945315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2020'!$B$1320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2020'!$C$1319:$H$1319</c15:sqref>
                  </c15:fullRef>
                </c:ext>
              </c:extLst>
              <c:f>('DICIEMBRE 2020'!$C$1319,'DICIEMBRE 2020'!$E$1319,'DICIEMBRE 2020'!$G$1319)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2020'!$C$1320:$H$1320</c15:sqref>
                  </c15:fullRef>
                </c:ext>
              </c:extLst>
              <c:f>('DICIEMBRE 2020'!$C$1320,'DICIEMBRE 2020'!$E$1320,'DICIEMBRE 2020'!$G$1320)</c:f>
              <c:numCache>
                <c:formatCode>#,##0</c:formatCode>
                <c:ptCount val="3"/>
                <c:pt idx="0">
                  <c:v>40762</c:v>
                </c:pt>
                <c:pt idx="1">
                  <c:v>4049</c:v>
                </c:pt>
                <c:pt idx="2">
                  <c:v>44811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'DICIEMBRE 2020'!$B$1321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2020'!$C$1319:$H$1319</c15:sqref>
                  </c15:fullRef>
                </c:ext>
              </c:extLst>
              <c:f>('DICIEMBRE 2020'!$C$1319,'DICIEMBRE 2020'!$E$1319,'DICIEMBRE 2020'!$G$1319)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2020'!$C$1321:$H$1321</c15:sqref>
                  </c15:fullRef>
                </c:ext>
              </c:extLst>
              <c:f>('DICIEMBRE 2020'!$C$1321,'DICIEMBRE 2020'!$E$1321,'DICIEMBRE 2020'!$G$1321)</c:f>
              <c:numCache>
                <c:formatCode>#,##0</c:formatCode>
                <c:ptCount val="3"/>
                <c:pt idx="0">
                  <c:v>6586</c:v>
                </c:pt>
                <c:pt idx="1">
                  <c:v>530</c:v>
                </c:pt>
                <c:pt idx="2">
                  <c:v>7116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686272"/>
        <c:axId val="3066843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2020'!$B$1319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2020'!$C$1319:$H$1319</c15:sqref>
                        </c15:fullRef>
                        <c15:formulaRef>
                          <c15:sqref>('DICIEMBRE 2020'!$C$1319,'DICIEMBRE 2020'!$E$1319,'DICIEMBRE 2020'!$G$1319)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2020'!$C$1319:$H$1319</c15:sqref>
                        </c15:fullRef>
                        <c15:formulaRef>
                          <c15:sqref>('DICIEMBRE 2020'!$C$1319,'DICIEMBRE 2020'!$E$1319,'DICIEMBRE 2020'!$G$1319)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30668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4312"/>
        <c:crosses val="autoZero"/>
        <c:auto val="0"/>
        <c:lblAlgn val="ctr"/>
        <c:lblOffset val="100"/>
        <c:noMultiLvlLbl val="0"/>
      </c:catAx>
      <c:valAx>
        <c:axId val="306684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657674282059612"/>
          <c:y val="1.8376292828856319E-2"/>
          <c:w val="0.2988589492225589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436373549178524E-2"/>
          <c:y val="0.20210787401574801"/>
          <c:w val="0.91490673852186588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2020'!$B$1239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2020'!$C$1238:$H$1238</c15:sqref>
                  </c15:fullRef>
                </c:ext>
              </c:extLst>
              <c:f>('DICIEMBRE 2020'!$C$1238,'DICIEMBRE 2020'!$E$1238,'DICIEMBRE 2020'!$G$1238)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2020'!$C$1239:$H$1239</c15:sqref>
                  </c15:fullRef>
                </c:ext>
              </c:extLst>
              <c:f>('DICIEMBRE 2020'!$C$1239,'DICIEMBRE 2020'!$E$1239,'DICIEMBRE 2020'!$G$1239)</c:f>
              <c:numCache>
                <c:formatCode>#,##0</c:formatCode>
                <c:ptCount val="3"/>
                <c:pt idx="0">
                  <c:v>672234</c:v>
                </c:pt>
                <c:pt idx="1">
                  <c:v>182046</c:v>
                </c:pt>
                <c:pt idx="2">
                  <c:v>854280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'DICIEMBRE 2020'!$B$1240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2020'!$C$1238:$H$1238</c15:sqref>
                  </c15:fullRef>
                </c:ext>
              </c:extLst>
              <c:f>('DICIEMBRE 2020'!$C$1238,'DICIEMBRE 2020'!$E$1238,'DICIEMBRE 2020'!$G$1238)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2020'!$C$1240:$H$1240</c15:sqref>
                  </c15:fullRef>
                </c:ext>
              </c:extLst>
              <c:f>('DICIEMBRE 2020'!$C$1240,'DICIEMBRE 2020'!$E$1240,'DICIEMBRE 2020'!$G$1240)</c:f>
              <c:numCache>
                <c:formatCode>#,##0</c:formatCode>
                <c:ptCount val="3"/>
                <c:pt idx="0">
                  <c:v>294509</c:v>
                </c:pt>
                <c:pt idx="1">
                  <c:v>34587</c:v>
                </c:pt>
                <c:pt idx="2">
                  <c:v>329096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682744"/>
        <c:axId val="3066847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2020'!$B$1238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2020'!$C$1238:$H$1238</c15:sqref>
                        </c15:fullRef>
                        <c15:formulaRef>
                          <c15:sqref>('DICIEMBRE 2020'!$C$1238,'DICIEMBRE 2020'!$E$1238,'DICIEMBRE 2020'!$G$1238)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2020'!$C$1238:$H$1238</c15:sqref>
                        </c15:fullRef>
                        <c15:formulaRef>
                          <c15:sqref>('DICIEMBRE 2020'!$C$1238,'DICIEMBRE 2020'!$E$1238,'DICIEMBRE 2020'!$G$1238)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3066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4704"/>
        <c:crosses val="autoZero"/>
        <c:auto val="0"/>
        <c:lblAlgn val="ctr"/>
        <c:lblOffset val="100"/>
        <c:noMultiLvlLbl val="0"/>
      </c:catAx>
      <c:valAx>
        <c:axId val="30668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2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903944875333554E-2"/>
          <c:y val="0.20297741191441976"/>
          <c:w val="0.90428120922853006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2020'!$B$1336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2020'!$C$1335:$H$1335</c15:sqref>
                  </c15:fullRef>
                </c:ext>
              </c:extLst>
              <c:f>('DICIEMBRE 2020'!$C$1335,'DICIEMBRE 2020'!$E$1335,'DICIEMBRE 2020'!$G$1335)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2020'!$C$1336:$H$1336</c15:sqref>
                  </c15:fullRef>
                </c:ext>
              </c:extLst>
              <c:f>('DICIEMBRE 2020'!$C$1336,'DICIEMBRE 2020'!$E$1336,'DICIEMBRE 2020'!$G$1336)</c:f>
              <c:numCache>
                <c:formatCode>#,##0</c:formatCode>
                <c:ptCount val="3"/>
                <c:pt idx="0">
                  <c:v>206026</c:v>
                </c:pt>
                <c:pt idx="1">
                  <c:v>28807</c:v>
                </c:pt>
                <c:pt idx="2">
                  <c:v>234833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'DICIEMBRE 2020'!$B$1337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2020'!$C$1335:$H$1335</c15:sqref>
                  </c15:fullRef>
                </c:ext>
              </c:extLst>
              <c:f>('DICIEMBRE 2020'!$C$1335,'DICIEMBRE 2020'!$E$1335,'DICIEMBRE 2020'!$G$1335)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2020'!$C$1337:$H$1337</c15:sqref>
                  </c15:fullRef>
                </c:ext>
              </c:extLst>
              <c:f>('DICIEMBRE 2020'!$C$1337,'DICIEMBRE 2020'!$E$1337,'DICIEMBRE 2020'!$G$1337)</c:f>
              <c:numCache>
                <c:formatCode>#,##0</c:formatCode>
                <c:ptCount val="3"/>
                <c:pt idx="0">
                  <c:v>85778</c:v>
                </c:pt>
                <c:pt idx="1">
                  <c:v>8691</c:v>
                </c:pt>
                <c:pt idx="2">
                  <c:v>94469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680000"/>
        <c:axId val="306683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2020'!$B$1335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2020'!$C$1335:$H$1335</c15:sqref>
                        </c15:fullRef>
                        <c15:formulaRef>
                          <c15:sqref>('DICIEMBRE 2020'!$C$1335,'DICIEMBRE 2020'!$E$1335,'DICIEMBRE 2020'!$G$1335)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2020'!$C$1335:$H$1335</c15:sqref>
                        </c15:fullRef>
                        <c15:formulaRef>
                          <c15:sqref>('DICIEMBRE 2020'!$C$1335,'DICIEMBRE 2020'!$E$1335,'DICIEMBRE 2020'!$G$1335)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3066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3136"/>
        <c:crosses val="autoZero"/>
        <c:auto val="0"/>
        <c:lblAlgn val="ctr"/>
        <c:lblOffset val="100"/>
        <c:noMultiLvlLbl val="0"/>
      </c:catAx>
      <c:valAx>
        <c:axId val="3066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666339829091648"/>
          <c:y val="2.8842605582406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213369540289107E-2"/>
          <c:y val="0.22014454761074595"/>
          <c:w val="0.90437295380289351"/>
          <c:h val="0.63095082962846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2020'!$B$354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2020'!$C$353:$H$353</c15:sqref>
                  </c15:fullRef>
                </c:ext>
              </c:extLst>
              <c:f>('DICIEMBRE 2020'!$C$353,'DICIEMBRE 2020'!$E$353,'DICIEMBRE 2020'!$G$353)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2020'!$C$354:$H$354</c15:sqref>
                  </c15:fullRef>
                </c:ext>
              </c:extLst>
              <c:f>('DICIEMBRE 2020'!$C$354,'DICIEMBRE 2020'!$E$354,'DICIEMBRE 2020'!$G$354)</c:f>
              <c:numCache>
                <c:formatCode>#,##0</c:formatCode>
                <c:ptCount val="3"/>
                <c:pt idx="0">
                  <c:v>506569</c:v>
                </c:pt>
                <c:pt idx="1">
                  <c:v>107915</c:v>
                </c:pt>
                <c:pt idx="2">
                  <c:v>614484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2020'!$B$355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2020'!$C$353:$H$353</c15:sqref>
                  </c15:fullRef>
                </c:ext>
              </c:extLst>
              <c:f>('DICIEMBRE 2020'!$C$353,'DICIEMBRE 2020'!$E$353,'DICIEMBRE 2020'!$G$353)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2020'!$C$355:$H$355</c15:sqref>
                  </c15:fullRef>
                </c:ext>
              </c:extLst>
              <c:f>('DICIEMBRE 2020'!$C$355,'DICIEMBRE 2020'!$E$355,'DICIEMBRE 2020'!$G$355)</c:f>
              <c:numCache>
                <c:formatCode>#,##0</c:formatCode>
                <c:ptCount val="3"/>
                <c:pt idx="0">
                  <c:v>71360</c:v>
                </c:pt>
                <c:pt idx="1">
                  <c:v>8191</c:v>
                </c:pt>
                <c:pt idx="2">
                  <c:v>79551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054232"/>
        <c:axId val="206059328"/>
      </c:barChart>
      <c:catAx>
        <c:axId val="20605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9328"/>
        <c:crosses val="autoZero"/>
        <c:auto val="0"/>
        <c:lblAlgn val="ctr"/>
        <c:lblOffset val="100"/>
        <c:noMultiLvlLbl val="0"/>
      </c:catAx>
      <c:valAx>
        <c:axId val="20605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4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0984049218415026"/>
          <c:y val="2.1407447726205377E-2"/>
          <c:w val="0.38411369959084374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436373549178524E-2"/>
          <c:y val="0.20210787401574801"/>
          <c:w val="0.91490673852186588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2020'!$B$1361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2020'!$C$1360:$H$1360</c15:sqref>
                  </c15:fullRef>
                </c:ext>
              </c:extLst>
              <c:f>('DICIEMBRE 2020'!$C$1360,'DICIEMBRE 2020'!$E$1360,'DICIEMBRE 2020'!$G$1360)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2020'!$C$1361:$H$1361</c15:sqref>
                  </c15:fullRef>
                </c:ext>
              </c:extLst>
              <c:f>('DICIEMBRE 2020'!$C$1361,'DICIEMBRE 2020'!$E$1361,'DICIEMBRE 2020'!$G$1361)</c:f>
              <c:numCache>
                <c:formatCode>#,##0</c:formatCode>
                <c:ptCount val="3"/>
                <c:pt idx="0">
                  <c:v>486831</c:v>
                </c:pt>
                <c:pt idx="1">
                  <c:v>70446</c:v>
                </c:pt>
                <c:pt idx="2">
                  <c:v>557277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'DICIEMBRE 2020'!$B$1362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2020'!$C$1360:$H$1360</c15:sqref>
                  </c15:fullRef>
                </c:ext>
              </c:extLst>
              <c:f>('DICIEMBRE 2020'!$C$1360,'DICIEMBRE 2020'!$E$1360,'DICIEMBRE 2020'!$G$1360)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2020'!$C$1362:$H$1362</c15:sqref>
                  </c15:fullRef>
                </c:ext>
              </c:extLst>
              <c:f>('DICIEMBRE 2020'!$C$1362,'DICIEMBRE 2020'!$E$1362,'DICIEMBRE 2020'!$G$1362)</c:f>
              <c:numCache>
                <c:formatCode>#,##0</c:formatCode>
                <c:ptCount val="3"/>
                <c:pt idx="0">
                  <c:v>210396</c:v>
                </c:pt>
                <c:pt idx="1">
                  <c:v>21157</c:v>
                </c:pt>
                <c:pt idx="2">
                  <c:v>231553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687056"/>
        <c:axId val="306683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2020'!$B$1360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2020'!$C$1360:$H$1360</c15:sqref>
                        </c15:fullRef>
                        <c15:formulaRef>
                          <c15:sqref>('DICIEMBRE 2020'!$C$1360,'DICIEMBRE 2020'!$E$1360,'DICIEMBRE 2020'!$G$1360)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2020'!$C$1360:$H$1360</c15:sqref>
                        </c15:fullRef>
                        <c15:formulaRef>
                          <c15:sqref>('DICIEMBRE 2020'!$C$1360,'DICIEMBRE 2020'!$E$1360,'DICIEMBRE 2020'!$G$1360)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30668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3528"/>
        <c:crosses val="autoZero"/>
        <c:auto val="0"/>
        <c:lblAlgn val="ctr"/>
        <c:lblOffset val="100"/>
        <c:noMultiLvlLbl val="0"/>
      </c:catAx>
      <c:valAx>
        <c:axId val="306683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91455283326883E-2"/>
          <c:y val="0.1928764785160576"/>
          <c:w val="0.88929369882053666"/>
          <c:h val="0.6700201503301321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2020'!$B$845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2020'!$C$844:$H$844</c15:sqref>
                  </c15:fullRef>
                </c:ext>
              </c:extLst>
              <c:f>('DICIEMBRE 2020'!$C$844,'DICIEMBRE 2020'!$E$844,'DICIEMBRE 2020'!$G$844)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2020'!$C$845:$H$845</c15:sqref>
                  </c15:fullRef>
                </c:ext>
              </c:extLst>
              <c:f>('DICIEMBRE 2020'!$C$845,'DICIEMBRE 2020'!$E$845,'DICIEMBRE 2020'!$G$845)</c:f>
              <c:numCache>
                <c:formatCode>#,##0</c:formatCode>
                <c:ptCount val="3"/>
                <c:pt idx="0">
                  <c:v>1042113</c:v>
                </c:pt>
                <c:pt idx="1">
                  <c:v>101250</c:v>
                </c:pt>
                <c:pt idx="2">
                  <c:v>1143363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'DICIEMBRE 2020'!$B$846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2020'!$C$844:$H$844</c15:sqref>
                  </c15:fullRef>
                </c:ext>
              </c:extLst>
              <c:f>('DICIEMBRE 2020'!$C$844,'DICIEMBRE 2020'!$E$844,'DICIEMBRE 2020'!$G$844)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2020'!$C$846:$H$846</c15:sqref>
                  </c15:fullRef>
                </c:ext>
              </c:extLst>
              <c:f>('DICIEMBRE 2020'!$C$846,'DICIEMBRE 2020'!$E$846,'DICIEMBRE 2020'!$G$846)</c:f>
              <c:numCache>
                <c:formatCode>#,##0</c:formatCode>
                <c:ptCount val="3"/>
                <c:pt idx="0">
                  <c:v>359620</c:v>
                </c:pt>
                <c:pt idx="1">
                  <c:v>19809</c:v>
                </c:pt>
                <c:pt idx="2">
                  <c:v>379429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683920"/>
        <c:axId val="3066807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2020'!$B$844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2020'!$C$844:$H$844</c15:sqref>
                        </c15:fullRef>
                        <c15:formulaRef>
                          <c15:sqref>('DICIEMBRE 2020'!$C$844,'DICIEMBRE 2020'!$E$844,'DICIEMBRE 2020'!$G$844)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2020'!$C$844:$H$844</c15:sqref>
                        </c15:fullRef>
                        <c15:formulaRef>
                          <c15:sqref>('DICIEMBRE 2020'!$C$844,'DICIEMBRE 2020'!$E$844,'DICIEMBRE 2020'!$G$844)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30668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0784"/>
        <c:crosses val="autoZero"/>
        <c:auto val="0"/>
        <c:lblAlgn val="ctr"/>
        <c:lblOffset val="100"/>
        <c:noMultiLvlLbl val="0"/>
      </c:catAx>
      <c:valAx>
        <c:axId val="30668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3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903944875333554E-2"/>
          <c:y val="0.17772480314960631"/>
          <c:w val="0.90428120922853006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2020'!$B$968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2020'!$C$967:$H$967</c15:sqref>
                  </c15:fullRef>
                </c:ext>
              </c:extLst>
              <c:f>('DICIEMBRE 2020'!$C$967,'DICIEMBRE 2020'!$E$967,'DICIEMBRE 2020'!$G$967)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2020'!$C$968:$H$968</c15:sqref>
                  </c15:fullRef>
                </c:ext>
              </c:extLst>
              <c:f>('DICIEMBRE 2020'!$C$968,'DICIEMBRE 2020'!$E$968,'DICIEMBRE 2020'!$G$968)</c:f>
              <c:numCache>
                <c:formatCode>#,##0</c:formatCode>
                <c:ptCount val="3"/>
                <c:pt idx="0">
                  <c:v>197843</c:v>
                </c:pt>
                <c:pt idx="1">
                  <c:v>115103</c:v>
                </c:pt>
                <c:pt idx="2">
                  <c:v>312946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'DICIEMBRE 2020'!$B$969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2020'!$C$967:$H$967</c15:sqref>
                  </c15:fullRef>
                </c:ext>
              </c:extLst>
              <c:f>('DICIEMBRE 2020'!$C$967,'DICIEMBRE 2020'!$E$967,'DICIEMBRE 2020'!$G$967)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2020'!$C$969:$H$969</c15:sqref>
                  </c15:fullRef>
                </c:ext>
              </c:extLst>
              <c:f>('DICIEMBRE 2020'!$C$969,'DICIEMBRE 2020'!$E$969,'DICIEMBRE 2020'!$G$969)</c:f>
              <c:numCache>
                <c:formatCode>#,##0</c:formatCode>
                <c:ptCount val="3"/>
                <c:pt idx="0">
                  <c:v>99201</c:v>
                </c:pt>
                <c:pt idx="1">
                  <c:v>19578</c:v>
                </c:pt>
                <c:pt idx="2">
                  <c:v>118779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681176"/>
        <c:axId val="3066850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2020'!$B$967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2020'!$C$967:$H$967</c15:sqref>
                        </c15:fullRef>
                        <c15:formulaRef>
                          <c15:sqref>('DICIEMBRE 2020'!$C$967,'DICIEMBRE 2020'!$E$967,'DICIEMBRE 2020'!$G$967)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2020'!$C$967:$H$967</c15:sqref>
                        </c15:fullRef>
                        <c15:formulaRef>
                          <c15:sqref>('DICIEMBRE 2020'!$C$967,'DICIEMBRE 2020'!$E$967,'DICIEMBRE 2020'!$G$967)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306681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5096"/>
        <c:crosses val="autoZero"/>
        <c:auto val="0"/>
        <c:lblAlgn val="ctr"/>
        <c:lblOffset val="100"/>
        <c:noMultiLvlLbl val="0"/>
      </c:catAx>
      <c:valAx>
        <c:axId val="30668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681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903944875333568E-2"/>
          <c:y val="0.17772480314960631"/>
          <c:w val="0.90428120922853006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2020'!$B$1091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2020'!$C$1090:$H$1090</c15:sqref>
                  </c15:fullRef>
                </c:ext>
              </c:extLst>
              <c:f>('DICIEMBRE 2020'!$C$1090,'DICIEMBRE 2020'!$E$1090,'DICIEMBRE 2020'!$G$1090)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2020'!$C$1091:$H$1091</c15:sqref>
                  </c15:fullRef>
                </c:ext>
              </c:extLst>
              <c:f>('DICIEMBRE 2020'!$C$1091,'DICIEMBRE 2020'!$E$1091,'DICIEMBRE 2020'!$G$1091)</c:f>
              <c:numCache>
                <c:formatCode>#,##0</c:formatCode>
                <c:ptCount val="3"/>
                <c:pt idx="0">
                  <c:v>131790</c:v>
                </c:pt>
                <c:pt idx="1">
                  <c:v>145724</c:v>
                </c:pt>
                <c:pt idx="2">
                  <c:v>277514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'DICIEMBRE 2020'!$B$1092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2020'!$C$1090:$H$1090</c15:sqref>
                  </c15:fullRef>
                </c:ext>
              </c:extLst>
              <c:f>('DICIEMBRE 2020'!$C$1090,'DICIEMBRE 2020'!$E$1090,'DICIEMBRE 2020'!$G$1090)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2020'!$C$1092:$H$1092</c15:sqref>
                  </c15:fullRef>
                </c:ext>
              </c:extLst>
              <c:f>('DICIEMBRE 2020'!$C$1092,'DICIEMBRE 2020'!$E$1092,'DICIEMBRE 2020'!$G$1092)</c:f>
              <c:numCache>
                <c:formatCode>#,##0</c:formatCode>
                <c:ptCount val="3"/>
                <c:pt idx="0">
                  <c:v>28446</c:v>
                </c:pt>
                <c:pt idx="1">
                  <c:v>10573</c:v>
                </c:pt>
                <c:pt idx="2">
                  <c:v>39019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616072"/>
        <c:axId val="3076180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2020'!$B$1090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2020'!$C$1090:$H$1090</c15:sqref>
                        </c15:fullRef>
                        <c15:formulaRef>
                          <c15:sqref>('DICIEMBRE 2020'!$C$1090,'DICIEMBRE 2020'!$E$1090,'DICIEMBRE 2020'!$G$1090)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2020'!$C$1090:$H$1090</c15:sqref>
                        </c15:fullRef>
                        <c15:formulaRef>
                          <c15:sqref>('DICIEMBRE 2020'!$C$1090,'DICIEMBRE 2020'!$E$1090,'DICIEMBRE 2020'!$G$1090)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30761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18032"/>
        <c:crosses val="autoZero"/>
        <c:auto val="0"/>
        <c:lblAlgn val="ctr"/>
        <c:lblOffset val="100"/>
        <c:noMultiLvlLbl val="0"/>
      </c:catAx>
      <c:valAx>
        <c:axId val="30761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16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234502743776522E-2"/>
          <c:y val="0.17772480314960631"/>
          <c:w val="0.9009506513600871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2020'!$B$1214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2020'!$C$1213:$H$1213</c15:sqref>
                  </c15:fullRef>
                </c:ext>
              </c:extLst>
              <c:f>('DICIEMBRE 2020'!$C$1213,'DICIEMBRE 2020'!$E$1213,'DICIEMBRE 2020'!$G$1213)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2020'!$C$1214:$H$1214</c15:sqref>
                  </c15:fullRef>
                </c:ext>
              </c:extLst>
              <c:f>('DICIEMBRE 2020'!$C$1214,'DICIEMBRE 2020'!$E$1214,'DICIEMBRE 2020'!$G$1214)</c:f>
              <c:numCache>
                <c:formatCode>#,##0</c:formatCode>
                <c:ptCount val="3"/>
                <c:pt idx="0">
                  <c:v>341483</c:v>
                </c:pt>
                <c:pt idx="1">
                  <c:v>71037</c:v>
                </c:pt>
                <c:pt idx="2">
                  <c:v>412520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'DICIEMBRE 2020'!$B$1215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2020'!$C$1213:$H$1213</c15:sqref>
                  </c15:fullRef>
                </c:ext>
              </c:extLst>
              <c:f>('DICIEMBRE 2020'!$C$1213,'DICIEMBRE 2020'!$E$1213,'DICIEMBRE 2020'!$G$1213)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2020'!$C$1215:$H$1215</c15:sqref>
                  </c15:fullRef>
                </c:ext>
              </c:extLst>
              <c:f>('DICIEMBRE 2020'!$C$1215,'DICIEMBRE 2020'!$E$1215,'DICIEMBRE 2020'!$G$1215)</c:f>
              <c:numCache>
                <c:formatCode>#,##0</c:formatCode>
                <c:ptCount val="3"/>
                <c:pt idx="0">
                  <c:v>125463</c:v>
                </c:pt>
                <c:pt idx="1">
                  <c:v>16513</c:v>
                </c:pt>
                <c:pt idx="2">
                  <c:v>141976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618424"/>
        <c:axId val="3076203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2020'!$C$1213:$H$1213</c15:sqref>
                        </c15:fullRef>
                        <c15:formulaRef>
                          <c15:sqref>('DICIEMBRE 2020'!$C$1213,'DICIEMBRE 2020'!$E$1213,'DICIEMBRE 2020'!$G$1213)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2020'!$C$1213:$H$1213</c15:sqref>
                        </c15:fullRef>
                        <c15:formulaRef>
                          <c15:sqref>('DICIEMBRE 2020'!$C$1213,'DICIEMBRE 2020'!$E$1213,'DICIEMBRE 2020'!$G$1213)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30761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20384"/>
        <c:crosses val="autoZero"/>
        <c:auto val="0"/>
        <c:lblAlgn val="ctr"/>
        <c:lblOffset val="100"/>
        <c:noMultiLvlLbl val="0"/>
      </c:catAx>
      <c:valAx>
        <c:axId val="30762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18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104815626408881E-2"/>
          <c:y val="0.20210787401574801"/>
          <c:w val="0.9162382964446355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2020'!$B$993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2020'!$C$992:$H$992</c15:sqref>
                  </c15:fullRef>
                </c:ext>
              </c:extLst>
              <c:f>('DICIEMBRE 2020'!$C$992,'DICIEMBRE 2020'!$E$992,'DICIEMBRE 2020'!$G$992)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2020'!$C$993:$H$993</c15:sqref>
                  </c15:fullRef>
                </c:ext>
              </c:extLst>
              <c:f>('DICIEMBRE 2020'!$C$993,'DICIEMBRE 2020'!$E$993,'DICIEMBRE 2020'!$G$993)</c:f>
              <c:numCache>
                <c:formatCode>#,##0</c:formatCode>
                <c:ptCount val="3"/>
                <c:pt idx="0">
                  <c:v>566971</c:v>
                </c:pt>
                <c:pt idx="1">
                  <c:v>195361</c:v>
                </c:pt>
                <c:pt idx="2">
                  <c:v>762332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'DICIEMBRE 2020'!$B$994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2020'!$C$992:$H$992</c15:sqref>
                  </c15:fullRef>
                </c:ext>
              </c:extLst>
              <c:f>('DICIEMBRE 2020'!$C$992,'DICIEMBRE 2020'!$E$992,'DICIEMBRE 2020'!$G$992)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2020'!$C$994:$H$994</c15:sqref>
                  </c15:fullRef>
                </c:ext>
              </c:extLst>
              <c:f>('DICIEMBRE 2020'!$C$994,'DICIEMBRE 2020'!$E$994,'DICIEMBRE 2020'!$G$994)</c:f>
              <c:numCache>
                <c:formatCode>#,##0</c:formatCode>
                <c:ptCount val="3"/>
                <c:pt idx="0">
                  <c:v>293355</c:v>
                </c:pt>
                <c:pt idx="1">
                  <c:v>28644</c:v>
                </c:pt>
                <c:pt idx="2">
                  <c:v>321999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618816"/>
        <c:axId val="3076192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2020'!$B$992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2020'!$C$992:$H$992</c15:sqref>
                        </c15:fullRef>
                        <c15:formulaRef>
                          <c15:sqref>('DICIEMBRE 2020'!$C$992,'DICIEMBRE 2020'!$E$992,'DICIEMBRE 2020'!$G$992)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2020'!$C$992:$H$992</c15:sqref>
                        </c15:fullRef>
                        <c15:formulaRef>
                          <c15:sqref>('DICIEMBRE 2020'!$C$992,'DICIEMBRE 2020'!$E$992,'DICIEMBRE 2020'!$G$992)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30761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19208"/>
        <c:crosses val="autoZero"/>
        <c:auto val="0"/>
        <c:lblAlgn val="ctr"/>
        <c:lblOffset val="100"/>
        <c:noMultiLvlLbl val="0"/>
      </c:catAx>
      <c:valAx>
        <c:axId val="30761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1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436373549178524E-2"/>
          <c:y val="0.20210787401574801"/>
          <c:w val="0.91490673852186588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'DICIEMBRE 2020'!$B$1117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2020'!$C$1116:$H$1116</c15:sqref>
                  </c15:fullRef>
                </c:ext>
              </c:extLst>
              <c:f>('DICIEMBRE 2020'!$C$1116,'DICIEMBRE 2020'!$E$1116,'DICIEMBRE 2020'!$G$1116)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2020'!$C$1117:$H$1117</c15:sqref>
                  </c15:fullRef>
                </c:ext>
              </c:extLst>
              <c:f>('DICIEMBRE 2020'!$C$1117,'DICIEMBRE 2020'!$E$1117,'DICIEMBRE 2020'!$G$1117)</c:f>
              <c:numCache>
                <c:formatCode>#,##0</c:formatCode>
                <c:ptCount val="3"/>
                <c:pt idx="0">
                  <c:v>245093</c:v>
                </c:pt>
                <c:pt idx="1">
                  <c:v>160991</c:v>
                </c:pt>
                <c:pt idx="2">
                  <c:v>406084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'DICIEMBRE 2020'!$B$1118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2020'!$C$1116:$H$1116</c15:sqref>
                  </c15:fullRef>
                </c:ext>
              </c:extLst>
              <c:f>('DICIEMBRE 2020'!$C$1116,'DICIEMBRE 2020'!$E$1116,'DICIEMBRE 2020'!$G$1116)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2020'!$C$1118:$H$1118</c15:sqref>
                  </c15:fullRef>
                </c:ext>
              </c:extLst>
              <c:f>('DICIEMBRE 2020'!$C$1118,'DICIEMBRE 2020'!$E$1118,'DICIEMBRE 2020'!$G$1118)</c:f>
              <c:numCache>
                <c:formatCode>#,##0</c:formatCode>
                <c:ptCount val="3"/>
                <c:pt idx="0">
                  <c:v>46632</c:v>
                </c:pt>
                <c:pt idx="1">
                  <c:v>14710</c:v>
                </c:pt>
                <c:pt idx="2">
                  <c:v>61342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616856"/>
        <c:axId val="3076196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2020'!$B$1116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'DICIEMBRE 2020'!$C$1116:$H$1116</c15:sqref>
                        </c15:fullRef>
                        <c15:formulaRef>
                          <c15:sqref>('DICIEMBRE 2020'!$C$1116,'DICIEMBRE 2020'!$E$1116,'DICIEMBRE 2020'!$G$1116)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'DICIEMBRE 2020'!$C$1116:$H$1116</c15:sqref>
                        </c15:fullRef>
                        <c15:formulaRef>
                          <c15:sqref>('DICIEMBRE 2020'!$C$1116,'DICIEMBRE 2020'!$E$1116,'DICIEMBRE 2020'!$G$1116)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30761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19600"/>
        <c:crosses val="autoZero"/>
        <c:auto val="0"/>
        <c:lblAlgn val="ctr"/>
        <c:lblOffset val="100"/>
        <c:noMultiLvlLbl val="0"/>
      </c:catAx>
      <c:valAx>
        <c:axId val="30761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16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'DICIEMBRE 2020'!$B$1399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'DICIEMBRE 2020'!$F$1399</c:f>
              <c:numCache>
                <c:formatCode>#,##0</c:formatCode>
                <c:ptCount val="1"/>
                <c:pt idx="0">
                  <c:v>1880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'DICIEMBRE 2020'!$B$1401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'DICIEMBRE 2020'!$F$1401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'DICIEMBRE 2020'!$B$1403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'DICIEMBRE 2020'!$F$1403</c:f>
              <c:numCache>
                <c:formatCode>#,##0</c:formatCode>
                <c:ptCount val="1"/>
                <c:pt idx="0">
                  <c:v>4139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'DICIEMBRE 2020'!$B$1405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2020'!$F$1405</c:f>
              <c:numCache>
                <c:formatCode>#,##0</c:formatCode>
                <c:ptCount val="1"/>
                <c:pt idx="0">
                  <c:v>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'DICIEMBRE 2020'!$B$1407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'DICIEMBRE 2020'!$F$1407</c:f>
              <c:numCache>
                <c:formatCode>#,##0</c:formatCode>
                <c:ptCount val="1"/>
                <c:pt idx="0">
                  <c:v>2442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'DICIEMBRE 2020'!$B$1409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'DICIEMBRE 2020'!$F$1409</c:f>
              <c:numCache>
                <c:formatCode>#,##0</c:formatCode>
                <c:ptCount val="1"/>
                <c:pt idx="0">
                  <c:v>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621168"/>
        <c:axId val="307617248"/>
      </c:barChart>
      <c:catAx>
        <c:axId val="30762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7617248"/>
        <c:crosses val="autoZero"/>
        <c:auto val="1"/>
        <c:lblAlgn val="ctr"/>
        <c:lblOffset val="100"/>
        <c:noMultiLvlLbl val="0"/>
      </c:catAx>
      <c:valAx>
        <c:axId val="3076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2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735358312776248E-2"/>
                  <c:y val="1.648270710943277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7599430110151981E-2"/>
                  <c:y val="8.24135355471642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8.6767915638812001E-3"/>
                  <c:y val="1.64827071094328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73535831277624E-2"/>
                  <c:y val="-1.8886217054367434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2020'!$B$1457:$B$1465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2020'!$J$1457:$J$1465</c:f>
              <c:numCache>
                <c:formatCode>#,##0</c:formatCode>
                <c:ptCount val="9"/>
                <c:pt idx="0">
                  <c:v>5896</c:v>
                </c:pt>
                <c:pt idx="1">
                  <c:v>11677</c:v>
                </c:pt>
                <c:pt idx="2">
                  <c:v>13328</c:v>
                </c:pt>
                <c:pt idx="3">
                  <c:v>3753</c:v>
                </c:pt>
                <c:pt idx="4">
                  <c:v>12099</c:v>
                </c:pt>
                <c:pt idx="5">
                  <c:v>6700</c:v>
                </c:pt>
                <c:pt idx="6">
                  <c:v>4203</c:v>
                </c:pt>
                <c:pt idx="7">
                  <c:v>9363</c:v>
                </c:pt>
                <c:pt idx="8">
                  <c:v>3955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88211020369633"/>
          <c:y val="1.91210488697750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2020'!$C$1483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2020'!$B$1485:$B$1493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2020'!$C$1485:$C$1493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'DICIEMBRE 2020'!$E$1483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2020'!$B$1485:$B$1493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2020'!$E$1485:$E$1493</c:f>
              <c:numCache>
                <c:formatCode>#,##0</c:formatCode>
                <c:ptCount val="9"/>
                <c:pt idx="0">
                  <c:v>15</c:v>
                </c:pt>
                <c:pt idx="1">
                  <c:v>13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'DICIEMBRE 2020'!$G$1483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2020'!$B$1485:$B$1493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2020'!$G$1485:$G$1493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617640"/>
        <c:axId val="307614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2020'!$D$1483:$D$1484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2020'!$B$1485:$B$1493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'DICIEMBRE 2020'!$D$1485:$D$1493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2020'!$F$1483:$F$1484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2020'!$B$1485:$B$1493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2020'!$F$1485:$F$1493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2020'!$H$1483:$H$1484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2020'!$B$1485:$B$1493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2020'!$H$1485:$H$1493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30761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14504"/>
        <c:crosses val="autoZero"/>
        <c:auto val="0"/>
        <c:lblAlgn val="ctr"/>
        <c:lblOffset val="100"/>
        <c:noMultiLvlLbl val="0"/>
      </c:catAx>
      <c:valAx>
        <c:axId val="307614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61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5.9151224798364363E-2"/>
          <c:w val="1"/>
          <c:h val="0.161585634214956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094163163026729E-2"/>
          <c:y val="0.20210787401574801"/>
          <c:w val="0.90824894890801766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2020'!$B$384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2020'!$C$383:$H$383</c15:sqref>
                  </c15:fullRef>
                </c:ext>
              </c:extLst>
              <c:f>('DICIEMBRE 2020'!$C$383,'DICIEMBRE 2020'!$E$383,'DICIEMBRE 2020'!$G$383)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2020'!$C$384:$H$384</c15:sqref>
                  </c15:fullRef>
                </c:ext>
              </c:extLst>
              <c:f>('DICIEMBRE 2020'!$C$384,'DICIEMBRE 2020'!$E$384,'DICIEMBRE 2020'!$G$384)</c:f>
              <c:numCache>
                <c:formatCode>#,##0</c:formatCode>
                <c:ptCount val="3"/>
                <c:pt idx="0">
                  <c:v>930094</c:v>
                </c:pt>
                <c:pt idx="1">
                  <c:v>165098</c:v>
                </c:pt>
                <c:pt idx="2">
                  <c:v>1095192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'DICIEMBRE 2020'!$B$385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2020'!$C$383:$H$383</c15:sqref>
                  </c15:fullRef>
                </c:ext>
              </c:extLst>
              <c:f>('DICIEMBRE 2020'!$C$383,'DICIEMBRE 2020'!$E$383,'DICIEMBRE 2020'!$G$383)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2020'!$C$385:$H$385</c15:sqref>
                  </c15:fullRef>
                </c:ext>
              </c:extLst>
              <c:f>('DICIEMBRE 2020'!$C$385,'DICIEMBRE 2020'!$E$385,'DICIEMBRE 2020'!$G$385)</c:f>
              <c:numCache>
                <c:formatCode>#,##0</c:formatCode>
                <c:ptCount val="3"/>
                <c:pt idx="0">
                  <c:v>128231</c:v>
                </c:pt>
                <c:pt idx="1">
                  <c:v>15814</c:v>
                </c:pt>
                <c:pt idx="2">
                  <c:v>144045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058936"/>
        <c:axId val="206056584"/>
      </c:barChart>
      <c:catAx>
        <c:axId val="20605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6584"/>
        <c:crosses val="autoZero"/>
        <c:auto val="0"/>
        <c:lblAlgn val="ctr"/>
        <c:lblOffset val="100"/>
        <c:noMultiLvlLbl val="0"/>
      </c:catAx>
      <c:valAx>
        <c:axId val="206056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007349780345362"/>
          <c:y val="6.4304469280437012E-3"/>
          <c:w val="0.28673569099468427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3.2842830247941032E-2"/>
                  <c:y val="3.66972477064219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2842830247941032E-2"/>
                  <c:y val="1.22324159021406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582854208866295E-2"/>
                  <c:y val="-4.077471967380242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4785677610828627E-2"/>
                  <c:y val="-1.22324159021406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2020'!$B$1485:$B$1493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2020'!$I$1485:$I$1493</c:f>
              <c:numCache>
                <c:formatCode>#,##0</c:formatCode>
                <c:ptCount val="9"/>
                <c:pt idx="0">
                  <c:v>16</c:v>
                </c:pt>
                <c:pt idx="1">
                  <c:v>18</c:v>
                </c:pt>
                <c:pt idx="2">
                  <c:v>37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12952"/>
        <c:axId val="308217264"/>
      </c:barChart>
      <c:catAx>
        <c:axId val="30821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1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21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1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2020'!$C$1577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2020'!$B$1485:$B$1493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2020'!$C$1579:$C$1587</c:f>
              <c:numCache>
                <c:formatCode>#,##0</c:formatCode>
                <c:ptCount val="9"/>
                <c:pt idx="0">
                  <c:v>5</c:v>
                </c:pt>
                <c:pt idx="1">
                  <c:v>12</c:v>
                </c:pt>
                <c:pt idx="2">
                  <c:v>17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'DICIEMBRE 2020'!$E$1577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2020'!$B$1485:$B$1493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2020'!$E$1579:$E$1587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53</c:v>
                </c:pt>
                <c:pt idx="3">
                  <c:v>9</c:v>
                </c:pt>
                <c:pt idx="4">
                  <c:v>12</c:v>
                </c:pt>
                <c:pt idx="5">
                  <c:v>16</c:v>
                </c:pt>
                <c:pt idx="6">
                  <c:v>12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'DICIEMBRE 2020'!$G$1577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2020'!$B$1485:$B$1493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2020'!$G$1579:$G$1587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'DICIEMBRE 2020'!$I$1577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'DICIEMBRE 2020'!$I$1579:$I$1587</c:f>
              <c:numCache>
                <c:formatCode>#,##0</c:formatCode>
                <c:ptCount val="9"/>
                <c:pt idx="0">
                  <c:v>0</c:v>
                </c:pt>
                <c:pt idx="1">
                  <c:v>18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14128"/>
        <c:axId val="3082180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2020'!$D$1483:$D$1484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'DICIEMBRE 2020'!$B$1485:$B$1493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'DICIEMBRE 2020'!$D$1485:$D$1493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2020'!$F$1483:$F$1484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2020'!$B$1485:$B$1493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2020'!$F$1485:$F$1493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2020'!$H$1483:$H$1484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2020'!$B$1485:$B$1493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'DICIEMBRE 2020'!$H$1485:$H$1493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30821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18048"/>
        <c:crosses val="autoZero"/>
        <c:auto val="0"/>
        <c:lblAlgn val="ctr"/>
        <c:lblOffset val="100"/>
        <c:noMultiLvlLbl val="0"/>
      </c:catAx>
      <c:valAx>
        <c:axId val="30821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1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6.6865558581977007E-3"/>
          <c:y val="5.6055044823990034E-2"/>
          <c:w val="0.99331344414180212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1371712864250177E-2"/>
                  <c:y val="-1.21951219512195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2.8429282160625444E-3"/>
                  <c:y val="1.21951219512195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1.7057569296375266E-2"/>
                  <c:y val="1.21951219512195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9900497512437811E-2"/>
                  <c:y val="2.43902439024390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9800995024875621E-2"/>
                  <c:y val="3.25203252032520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9900497512437759E-2"/>
                  <c:y val="-8.1300813008130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8.5287846481876331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2020'!$B$1579:$B$1587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2020'!$L$1579:$L$1587</c:f>
              <c:numCache>
                <c:formatCode>#,##0</c:formatCode>
                <c:ptCount val="9"/>
                <c:pt idx="0">
                  <c:v>841</c:v>
                </c:pt>
                <c:pt idx="1">
                  <c:v>2903</c:v>
                </c:pt>
                <c:pt idx="2">
                  <c:v>4444</c:v>
                </c:pt>
                <c:pt idx="3">
                  <c:v>1226</c:v>
                </c:pt>
                <c:pt idx="4">
                  <c:v>560</c:v>
                </c:pt>
                <c:pt idx="5">
                  <c:v>1565</c:v>
                </c:pt>
                <c:pt idx="6">
                  <c:v>455</c:v>
                </c:pt>
                <c:pt idx="7">
                  <c:v>967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2020'!$B$1668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2020'!$C$1667:$K$1667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2020'!$C$1668:$K$1668</c:f>
              <c:numCache>
                <c:formatCode>#,##0</c:formatCode>
                <c:ptCount val="9"/>
                <c:pt idx="0">
                  <c:v>611</c:v>
                </c:pt>
                <c:pt idx="1">
                  <c:v>853</c:v>
                </c:pt>
                <c:pt idx="2">
                  <c:v>1265</c:v>
                </c:pt>
                <c:pt idx="3">
                  <c:v>345</c:v>
                </c:pt>
                <c:pt idx="4">
                  <c:v>723</c:v>
                </c:pt>
                <c:pt idx="5">
                  <c:v>531</c:v>
                </c:pt>
                <c:pt idx="6">
                  <c:v>341</c:v>
                </c:pt>
                <c:pt idx="7">
                  <c:v>875</c:v>
                </c:pt>
                <c:pt idx="8">
                  <c:v>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13736"/>
        <c:axId val="308218440"/>
        <c:extLst xmlns:c16r2="http://schemas.microsoft.com/office/drawing/2015/06/chart"/>
      </c:barChart>
      <c:catAx>
        <c:axId val="308213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18440"/>
        <c:crosses val="autoZero"/>
        <c:auto val="0"/>
        <c:lblAlgn val="ctr"/>
        <c:lblOffset val="100"/>
        <c:noMultiLvlLbl val="0"/>
      </c:catAx>
      <c:valAx>
        <c:axId val="30821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13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1805044412090498E-2"/>
                  <c:y val="2.461539256705587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1.7348206042958451E-2"/>
                  <c:y val="3.69230888505839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6022309064437657E-2"/>
                  <c:y val="-8.205130855685315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2020'!$C$1667:$K$1667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2020'!$C$1669:$K$1669</c:f>
              <c:numCache>
                <c:formatCode>#,##0</c:formatCode>
                <c:ptCount val="9"/>
                <c:pt idx="0">
                  <c:v>60473</c:v>
                </c:pt>
                <c:pt idx="1">
                  <c:v>73048</c:v>
                </c:pt>
                <c:pt idx="2">
                  <c:v>76587</c:v>
                </c:pt>
                <c:pt idx="3">
                  <c:v>29864</c:v>
                </c:pt>
                <c:pt idx="4">
                  <c:v>55017</c:v>
                </c:pt>
                <c:pt idx="5">
                  <c:v>58449</c:v>
                </c:pt>
                <c:pt idx="6">
                  <c:v>28590</c:v>
                </c:pt>
                <c:pt idx="7">
                  <c:v>93271</c:v>
                </c:pt>
                <c:pt idx="8">
                  <c:v>38225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1.9158349887115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793272518379184E-2"/>
          <c:y val="0.2083146106736658"/>
          <c:w val="0.93720672748162082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2020'!$C$1516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2020'!$B$1457:$B$1465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2020'!$C$1518:$C$1526</c:f>
              <c:numCache>
                <c:formatCode>#,##0</c:formatCode>
                <c:ptCount val="9"/>
                <c:pt idx="0">
                  <c:v>9</c:v>
                </c:pt>
                <c:pt idx="1">
                  <c:v>29</c:v>
                </c:pt>
                <c:pt idx="2">
                  <c:v>35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16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'DICIEMBRE 2020'!$E$1516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2020'!$B$1457:$B$1465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2020'!$E$1518:$E$1526</c:f>
              <c:numCache>
                <c:formatCode>#,##0</c:formatCode>
                <c:ptCount val="9"/>
                <c:pt idx="0">
                  <c:v>891</c:v>
                </c:pt>
                <c:pt idx="1">
                  <c:v>338</c:v>
                </c:pt>
                <c:pt idx="2">
                  <c:v>407</c:v>
                </c:pt>
                <c:pt idx="3">
                  <c:v>204</c:v>
                </c:pt>
                <c:pt idx="4">
                  <c:v>486</c:v>
                </c:pt>
                <c:pt idx="5">
                  <c:v>395</c:v>
                </c:pt>
                <c:pt idx="6">
                  <c:v>299</c:v>
                </c:pt>
                <c:pt idx="7">
                  <c:v>162</c:v>
                </c:pt>
                <c:pt idx="8">
                  <c:v>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'DICIEMBRE 2020'!$G$1516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2020'!$B$1457:$B$1465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2020'!$G$1518:$G$1526</c:f>
              <c:numCache>
                <c:formatCode>#,##0</c:formatCode>
                <c:ptCount val="9"/>
                <c:pt idx="0">
                  <c:v>55</c:v>
                </c:pt>
                <c:pt idx="1">
                  <c:v>73</c:v>
                </c:pt>
                <c:pt idx="2">
                  <c:v>108</c:v>
                </c:pt>
                <c:pt idx="3">
                  <c:v>39</c:v>
                </c:pt>
                <c:pt idx="4">
                  <c:v>51</c:v>
                </c:pt>
                <c:pt idx="5">
                  <c:v>48</c:v>
                </c:pt>
                <c:pt idx="6">
                  <c:v>52</c:v>
                </c:pt>
                <c:pt idx="7">
                  <c:v>32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'DICIEMBRE 2020'!$I$1516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'DICIEMBRE 2020'!$I$1518:$I$1526</c:f>
              <c:numCache>
                <c:formatCode>#,##0</c:formatCode>
                <c:ptCount val="9"/>
                <c:pt idx="0">
                  <c:v>23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17</c:v>
                </c:pt>
                <c:pt idx="6">
                  <c:v>17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16872"/>
        <c:axId val="308216480"/>
      </c:barChart>
      <c:catAx>
        <c:axId val="308216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16480"/>
        <c:crosses val="autoZero"/>
        <c:auto val="0"/>
        <c:lblAlgn val="ctr"/>
        <c:lblOffset val="100"/>
        <c:noMultiLvlLbl val="0"/>
      </c:catAx>
      <c:valAx>
        <c:axId val="30821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16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7.2797070578943579E-2"/>
          <c:w val="0.99692366050151615"/>
          <c:h val="0.14431993873106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2.9304029304029304E-2"/>
                  <c:y val="1.21580585909926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8.7912087912087912E-3"/>
                  <c:y val="3.242148957598045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7582417582417582E-2"/>
                  <c:y val="3.64741757729780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8.7912087912087652E-3"/>
                  <c:y val="3.647417577297805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5164835164835165E-2"/>
                  <c:y val="-8.105372393995131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2020'!$B$1518:$B$1526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2020'!$L$1518:$L$1526</c:f>
              <c:numCache>
                <c:formatCode>#,##0</c:formatCode>
                <c:ptCount val="9"/>
                <c:pt idx="0">
                  <c:v>7575</c:v>
                </c:pt>
                <c:pt idx="1">
                  <c:v>4882</c:v>
                </c:pt>
                <c:pt idx="2">
                  <c:v>4717</c:v>
                </c:pt>
                <c:pt idx="3">
                  <c:v>2454</c:v>
                </c:pt>
                <c:pt idx="4">
                  <c:v>4583</c:v>
                </c:pt>
                <c:pt idx="5">
                  <c:v>4290</c:v>
                </c:pt>
                <c:pt idx="6">
                  <c:v>3779</c:v>
                </c:pt>
                <c:pt idx="7">
                  <c:v>2165</c:v>
                </c:pt>
                <c:pt idx="8">
                  <c:v>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20829428789175E-2"/>
          <c:y val="0.2083146106736658"/>
          <c:w val="0.93537917057121078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2020'!$C$1516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2020'!$B$1466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2020'!$C$1527</c:f>
              <c:numCache>
                <c:formatCode>#,##0</c:formatCode>
                <c:ptCount val="1"/>
                <c:pt idx="0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'DICIEMBRE 2020'!$E$1516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2020'!$B$1466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2020'!$E$1527</c:f>
              <c:numCache>
                <c:formatCode>#,##0</c:formatCode>
                <c:ptCount val="1"/>
                <c:pt idx="0">
                  <c:v>3367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'DICIEMBRE 2020'!$G$1516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2020'!$B$1466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2020'!$G$1527</c:f>
              <c:numCache>
                <c:formatCode>#,##0</c:formatCode>
                <c:ptCount val="1"/>
                <c:pt idx="0">
                  <c:v>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'DICIEMBRE 2020'!$I$1516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'DICIEMBRE 2020'!$B$1466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'DICIEMBRE 2020'!$I$1527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16088"/>
        <c:axId val="308211776"/>
      </c:barChart>
      <c:catAx>
        <c:axId val="308216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308211776"/>
        <c:crosses val="autoZero"/>
        <c:auto val="0"/>
        <c:lblAlgn val="ctr"/>
        <c:lblOffset val="100"/>
        <c:noMultiLvlLbl val="0"/>
      </c:catAx>
      <c:valAx>
        <c:axId val="30821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216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3335998032925623"/>
          <c:y val="0.30082416086225822"/>
          <c:w val="0.46238530641186193"/>
          <c:h val="0.6476217356008916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explosion val="2"/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4.8094739791512992E-2"/>
                  <c:y val="-4.80381409063274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.17429193899782125"/>
                  <c:y val="-0.1098518073809906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2.9048656499636945E-2"/>
                  <c:y val="1.22057563756656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7429193899782189E-2"/>
                  <c:y val="-8.137170917110419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2020'!$C$1516:$J$1516</c15:sqref>
                  </c15:fullRef>
                </c:ext>
              </c:extLst>
              <c:f>('DICIEMBRE 2020'!$C$1516,'DICIEMBRE 2020'!$E$1516,'DICIEMBRE 2020'!$G$1516,'DICIEMBRE 2020'!$I$1516)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2020'!$C$1527:$J$1527</c15:sqref>
                  </c15:fullRef>
                </c:ext>
              </c:extLst>
              <c:f>('DICIEMBRE 2020'!$C$1527,'DICIEMBRE 2020'!$E$1527,'DICIEMBRE 2020'!$G$1527,'DICIEMBRE 2020'!$I$1527)</c:f>
              <c:numCache>
                <c:formatCode>#,##0</c:formatCode>
                <c:ptCount val="4"/>
                <c:pt idx="0">
                  <c:v>126</c:v>
                </c:pt>
                <c:pt idx="1">
                  <c:v>3367</c:v>
                </c:pt>
                <c:pt idx="2">
                  <c:v>510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'DICIEMBRE 2020'!$D$1527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85AE-4284-ADD8-5EC1E82CB0C4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2020'!$F$1527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85AE-4284-ADD8-5EC1E82CB0C4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2020'!$H$1527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85AE-4284-ADD8-5EC1E82CB0C4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'DICIEMBRE 2020'!$J$1527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85AE-4284-ADD8-5EC1E82CB0C4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887783254999042E-2"/>
          <c:y val="0.20684457068819453"/>
          <c:w val="0.93683620364598996"/>
          <c:h val="0.65420295136293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2020'!$B$369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'DICIEMBRE 2020'!$C$368:$K$368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2020'!$C$369:$K$369</c:f>
              <c:numCache>
                <c:formatCode>#,##0</c:formatCode>
                <c:ptCount val="9"/>
                <c:pt idx="0">
                  <c:v>66334</c:v>
                </c:pt>
                <c:pt idx="1">
                  <c:v>94642</c:v>
                </c:pt>
                <c:pt idx="2">
                  <c:v>95352</c:v>
                </c:pt>
                <c:pt idx="3">
                  <c:v>24485</c:v>
                </c:pt>
                <c:pt idx="4">
                  <c:v>112912</c:v>
                </c:pt>
                <c:pt idx="5">
                  <c:v>74606</c:v>
                </c:pt>
                <c:pt idx="6">
                  <c:v>27740</c:v>
                </c:pt>
                <c:pt idx="7">
                  <c:v>84472</c:v>
                </c:pt>
                <c:pt idx="8">
                  <c:v>33941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'DICIEMBRE 2020'!$B$370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'DICIEMBRE 2020'!$C$368:$K$368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2020'!$C$370:$K$370</c:f>
              <c:numCache>
                <c:formatCode>#,##0</c:formatCode>
                <c:ptCount val="9"/>
                <c:pt idx="0">
                  <c:v>6664</c:v>
                </c:pt>
                <c:pt idx="1">
                  <c:v>7803</c:v>
                </c:pt>
                <c:pt idx="2">
                  <c:v>19540</c:v>
                </c:pt>
                <c:pt idx="3">
                  <c:v>4270</c:v>
                </c:pt>
                <c:pt idx="4">
                  <c:v>10324</c:v>
                </c:pt>
                <c:pt idx="5">
                  <c:v>6280</c:v>
                </c:pt>
                <c:pt idx="6">
                  <c:v>3597</c:v>
                </c:pt>
                <c:pt idx="7">
                  <c:v>17214</c:v>
                </c:pt>
                <c:pt idx="8">
                  <c:v>3859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06060504"/>
        <c:axId val="206054624"/>
      </c:barChart>
      <c:catAx>
        <c:axId val="206060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4624"/>
        <c:crosses val="autoZero"/>
        <c:auto val="1"/>
        <c:lblAlgn val="ctr"/>
        <c:lblOffset val="100"/>
        <c:noMultiLvlLbl val="0"/>
      </c:catAx>
      <c:valAx>
        <c:axId val="20605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60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931172525644417"/>
          <c:y val="2.1912281243924393E-2"/>
          <c:w val="0.24980930163489118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('DICIEMBRE 2020'!$B$1399,'DICIEMBRE 2020'!$B$1401,'DICIEMBRE 2020'!$B$1403,'DICIEMBRE 2020'!$B$1405,'DICIEMBRE 2020'!$B$1407,'DICIEMBRE 2020'!$B$1409)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('DICIEMBRE 2020'!$F$1400,'DICIEMBRE 2020'!$F$1402,'DICIEMBRE 2020'!$F$1404,'DICIEMBRE 2020'!$F$1406,'DICIEMBRE 2020'!$F$1408,'DICIEMBRE 2020'!$F$1410)</c:f>
              <c:numCache>
                <c:formatCode>#,##0</c:formatCode>
                <c:ptCount val="6"/>
                <c:pt idx="0">
                  <c:v>70974</c:v>
                </c:pt>
                <c:pt idx="1">
                  <c:v>42627</c:v>
                </c:pt>
                <c:pt idx="2">
                  <c:v>37010</c:v>
                </c:pt>
                <c:pt idx="3">
                  <c:v>13143</c:v>
                </c:pt>
                <c:pt idx="4">
                  <c:v>16211</c:v>
                </c:pt>
                <c:pt idx="5">
                  <c:v>7238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2020'!$B$1606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2020'!$D$1605:$L$1605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2020'!$D$1606:$L$1606</c:f>
              <c:numCache>
                <c:formatCode>#,##0</c:formatCode>
                <c:ptCount val="9"/>
                <c:pt idx="0">
                  <c:v>163</c:v>
                </c:pt>
                <c:pt idx="1">
                  <c:v>42</c:v>
                </c:pt>
                <c:pt idx="2">
                  <c:v>98</c:v>
                </c:pt>
                <c:pt idx="3">
                  <c:v>20</c:v>
                </c:pt>
                <c:pt idx="4">
                  <c:v>21</c:v>
                </c:pt>
                <c:pt idx="5">
                  <c:v>171</c:v>
                </c:pt>
                <c:pt idx="6">
                  <c:v>31</c:v>
                </c:pt>
                <c:pt idx="7">
                  <c:v>48</c:v>
                </c:pt>
                <c:pt idx="8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'DICIEMBRE 2020'!$B$1608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2020'!$D$1605:$L$1605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2020'!$D$1608:$L$1608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'DICIEMBRE 2020'!$B$1610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2020'!$D$1605:$L$1605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2020'!$D$1610:$L$1610</c:f>
              <c:numCache>
                <c:formatCode>#,##0</c:formatCode>
                <c:ptCount val="9"/>
                <c:pt idx="0">
                  <c:v>98</c:v>
                </c:pt>
                <c:pt idx="1">
                  <c:v>15</c:v>
                </c:pt>
                <c:pt idx="2">
                  <c:v>10</c:v>
                </c:pt>
                <c:pt idx="3">
                  <c:v>5</c:v>
                </c:pt>
                <c:pt idx="4">
                  <c:v>20</c:v>
                </c:pt>
                <c:pt idx="5">
                  <c:v>75</c:v>
                </c:pt>
                <c:pt idx="6">
                  <c:v>8</c:v>
                </c:pt>
                <c:pt idx="7">
                  <c:v>19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'DICIEMBRE 2020'!$B$1612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2020'!$D$1605:$L$1605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2020'!$D$1612:$L$1612</c:f>
              <c:numCache>
                <c:formatCode>#,##0</c:formatCode>
                <c:ptCount val="9"/>
                <c:pt idx="0">
                  <c:v>207</c:v>
                </c:pt>
                <c:pt idx="1">
                  <c:v>130</c:v>
                </c:pt>
                <c:pt idx="2">
                  <c:v>296</c:v>
                </c:pt>
                <c:pt idx="3">
                  <c:v>14</c:v>
                </c:pt>
                <c:pt idx="4">
                  <c:v>344</c:v>
                </c:pt>
                <c:pt idx="5">
                  <c:v>49</c:v>
                </c:pt>
                <c:pt idx="6">
                  <c:v>72</c:v>
                </c:pt>
                <c:pt idx="7">
                  <c:v>162</c:v>
                </c:pt>
                <c:pt idx="8">
                  <c:v>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'DICIEMBRE 2020'!$B$1614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2020'!$D$1605:$L$1605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2020'!$D$1614:$L$1614</c:f>
              <c:numCache>
                <c:formatCode>#,##0</c:formatCode>
                <c:ptCount val="9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711336"/>
        <c:axId val="309712512"/>
        <c:extLst xmlns:c16r2="http://schemas.microsoft.com/office/drawing/2015/06/chart"/>
      </c:barChart>
      <c:catAx>
        <c:axId val="30971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2512"/>
        <c:crosses val="autoZero"/>
        <c:auto val="0"/>
        <c:lblAlgn val="ctr"/>
        <c:lblOffset val="100"/>
        <c:noMultiLvlLbl val="0"/>
      </c:catAx>
      <c:valAx>
        <c:axId val="30971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1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1.9479454231067703E-2"/>
          <c:y val="4.4716036262338374E-2"/>
          <c:w val="0.98052054576893222"/>
          <c:h val="0.240504645508268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68776371308017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2.2503516174402147E-2"/>
                  <c:y val="-4.065041951553171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1.6877637130801686E-2"/>
                  <c:y val="-1.4904981638741297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5316455696202559E-2"/>
                  <c:y val="1.62601678062120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3.9381153305203941E-2"/>
                  <c:y val="-4.065041951553040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2020'!$D$1605:$L$1605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2020'!$D$1617:$L$1617</c:f>
              <c:numCache>
                <c:formatCode>#,##0</c:formatCode>
                <c:ptCount val="9"/>
                <c:pt idx="0">
                  <c:v>3663</c:v>
                </c:pt>
                <c:pt idx="1">
                  <c:v>1237</c:v>
                </c:pt>
                <c:pt idx="2">
                  <c:v>2266</c:v>
                </c:pt>
                <c:pt idx="3">
                  <c:v>317</c:v>
                </c:pt>
                <c:pt idx="4">
                  <c:v>1998</c:v>
                </c:pt>
                <c:pt idx="5">
                  <c:v>3056</c:v>
                </c:pt>
                <c:pt idx="6">
                  <c:v>692</c:v>
                </c:pt>
                <c:pt idx="7">
                  <c:v>1376</c:v>
                </c:pt>
                <c:pt idx="8">
                  <c:v>1606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3038156947444204E-2"/>
                  <c:y val="-8.105372393995131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8.6393088552915772E-3"/>
                  <c:y val="1.62107447879902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4398848092152628E-2"/>
                  <c:y val="2.0263430984987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3038156947444179E-2"/>
                  <c:y val="-1.21580585909926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4557235421166253E-2"/>
                  <c:y val="-8.105372393995131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'DICIEMBRE 2020'!$D$1605:$L$1605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2020'!$D$1617:$L$1617</c:f>
              <c:numCache>
                <c:formatCode>#,##0</c:formatCode>
                <c:ptCount val="9"/>
                <c:pt idx="0">
                  <c:v>3663</c:v>
                </c:pt>
                <c:pt idx="1">
                  <c:v>1237</c:v>
                </c:pt>
                <c:pt idx="2">
                  <c:v>2266</c:v>
                </c:pt>
                <c:pt idx="3">
                  <c:v>317</c:v>
                </c:pt>
                <c:pt idx="4">
                  <c:v>1998</c:v>
                </c:pt>
                <c:pt idx="5">
                  <c:v>3056</c:v>
                </c:pt>
                <c:pt idx="6">
                  <c:v>692</c:v>
                </c:pt>
                <c:pt idx="7">
                  <c:v>1376</c:v>
                </c:pt>
                <c:pt idx="8">
                  <c:v>1606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'DICIEMBRE 2020'!$B$1639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'DICIEMBRE 2020'!$D$1638:$L$1638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2020'!$D$1639:$L$1639</c:f>
              <c:numCache>
                <c:formatCode>#,##0</c:formatCode>
                <c:ptCount val="9"/>
                <c:pt idx="0">
                  <c:v>46</c:v>
                </c:pt>
                <c:pt idx="1">
                  <c:v>26</c:v>
                </c:pt>
                <c:pt idx="2">
                  <c:v>37</c:v>
                </c:pt>
                <c:pt idx="3">
                  <c:v>1</c:v>
                </c:pt>
                <c:pt idx="4">
                  <c:v>67</c:v>
                </c:pt>
                <c:pt idx="5">
                  <c:v>37</c:v>
                </c:pt>
                <c:pt idx="6">
                  <c:v>10</c:v>
                </c:pt>
                <c:pt idx="7">
                  <c:v>18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'DICIEMBRE 2020'!$B$1641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'DICIEMBRE 2020'!$D$1638:$L$1638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2020'!$D$1641:$L$1641</c:f>
              <c:numCache>
                <c:formatCode>#,##0</c:formatCode>
                <c:ptCount val="9"/>
                <c:pt idx="0">
                  <c:v>25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17</c:v>
                </c:pt>
                <c:pt idx="5">
                  <c:v>19</c:v>
                </c:pt>
                <c:pt idx="6">
                  <c:v>14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'DICIEMBRE 2020'!$B$1643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'DICIEMBRE 2020'!$D$1638:$L$1638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2020'!$D$1643:$L$1643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'DICIEMBRE 2020'!$B$1645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2020'!$D$1638:$L$1638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2020'!$D$1645:$L$1645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'DICIEMBRE 2020'!$B$1647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2020'!$D$1638:$L$1638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2020'!$D$1647:$L$1647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706240"/>
        <c:axId val="309712904"/>
        <c:extLst xmlns:c16r2="http://schemas.microsoft.com/office/drawing/2015/06/chart"/>
      </c:barChart>
      <c:catAx>
        <c:axId val="30970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2904"/>
        <c:crosses val="autoZero"/>
        <c:auto val="0"/>
        <c:lblAlgn val="ctr"/>
        <c:lblOffset val="100"/>
        <c:noMultiLvlLbl val="0"/>
      </c:catAx>
      <c:valAx>
        <c:axId val="309712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4.9939791353439547E-3"/>
          <c:y val="4.8581396837590426E-2"/>
          <c:w val="0.99500602086465606"/>
          <c:h val="0.21509314384482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DICIEMBRE 2020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Ceuta</c:v>
                </c:pt>
                <c:pt idx="1">
                  <c:v>Melilla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Castilla - La Mancha</c:v>
                </c:pt>
                <c:pt idx="12">
                  <c:v>País Vasco</c:v>
                </c:pt>
                <c:pt idx="13">
                  <c:v>Asturias (Principado de)</c:v>
                </c:pt>
                <c:pt idx="14">
                  <c:v>Andalucía</c:v>
                </c:pt>
                <c:pt idx="15">
                  <c:v>Cataluña</c:v>
                </c:pt>
                <c:pt idx="16">
                  <c:v>Galicia</c:v>
                </c:pt>
                <c:pt idx="17">
                  <c:v>Madrid (Comunidad de)</c:v>
                </c:pt>
                <c:pt idx="18">
                  <c:v>Castilla y León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3.8731742896992998E-4</c:v>
                </c:pt>
                <c:pt idx="1">
                  <c:v>6.7073593014713997E-4</c:v>
                </c:pt>
                <c:pt idx="2">
                  <c:v>3.1750160413795002E-3</c:v>
                </c:pt>
                <c:pt idx="3">
                  <c:v>4.1741085841917004E-3</c:v>
                </c:pt>
                <c:pt idx="4">
                  <c:v>7.6379904566493996E-3</c:v>
                </c:pt>
                <c:pt idx="5">
                  <c:v>8.2018473195375006E-3</c:v>
                </c:pt>
                <c:pt idx="6">
                  <c:v>9.9456411547101994E-3</c:v>
                </c:pt>
                <c:pt idx="7">
                  <c:v>1.2790830968713999E-2</c:v>
                </c:pt>
                <c:pt idx="8">
                  <c:v>1.7497204419910001E-2</c:v>
                </c:pt>
                <c:pt idx="9">
                  <c:v>1.9214346933921E-2</c:v>
                </c:pt>
                <c:pt idx="10">
                  <c:v>2.5546391184379E-2</c:v>
                </c:pt>
                <c:pt idx="11">
                  <c:v>2.8712064000758E-2</c:v>
                </c:pt>
                <c:pt idx="12">
                  <c:v>3.2681694736899997E-2</c:v>
                </c:pt>
                <c:pt idx="13">
                  <c:v>4.5835460747483001E-2</c:v>
                </c:pt>
                <c:pt idx="14">
                  <c:v>4.7945424665043E-2</c:v>
                </c:pt>
                <c:pt idx="15">
                  <c:v>5.4347887691465001E-2</c:v>
                </c:pt>
                <c:pt idx="16">
                  <c:v>7.0168296342978997E-2</c:v>
                </c:pt>
                <c:pt idx="17">
                  <c:v>0.18708409254642</c:v>
                </c:pt>
                <c:pt idx="18">
                  <c:v>0.42398364884645001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09713296"/>
        <c:axId val="309712120"/>
      </c:barChart>
      <c:catAx>
        <c:axId val="309713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2120"/>
        <c:crosses val="autoZero"/>
        <c:auto val="1"/>
        <c:lblAlgn val="ctr"/>
        <c:lblOffset val="100"/>
        <c:noMultiLvlLbl val="0"/>
      </c:catAx>
      <c:valAx>
        <c:axId val="309712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</a:t>
            </a:r>
            <a:r>
              <a:rPr lang="es-ES" sz="1400" b="1" i="0" u="none" strike="noStrike" baseline="0">
                <a:effectLst/>
              </a:rPr>
              <a:t>DICIEMBRE</a:t>
            </a:r>
            <a:r>
              <a:rPr lang="en-US" b="1">
                <a:solidFill>
                  <a:srgbClr val="7DB51A"/>
                </a:solidFill>
              </a:rPr>
              <a:t>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Cataluña</c:v>
                </c:pt>
                <c:pt idx="15">
                  <c:v>País Vasco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6.6747271090701003E-4</c:v>
                </c:pt>
                <c:pt idx="1">
                  <c:v>9.5917325321054001E-4</c:v>
                </c:pt>
                <c:pt idx="2">
                  <c:v>6.8718053046403996E-3</c:v>
                </c:pt>
                <c:pt idx="3">
                  <c:v>6.9761720414553002E-3</c:v>
                </c:pt>
                <c:pt idx="4">
                  <c:v>1.2328865852995001E-2</c:v>
                </c:pt>
                <c:pt idx="5">
                  <c:v>1.3010107161008E-2</c:v>
                </c:pt>
                <c:pt idx="6">
                  <c:v>1.9838163378407998E-2</c:v>
                </c:pt>
                <c:pt idx="7">
                  <c:v>2.2097921651276001E-2</c:v>
                </c:pt>
                <c:pt idx="8">
                  <c:v>2.2124978003274998E-2</c:v>
                </c:pt>
                <c:pt idx="9">
                  <c:v>2.6003375538616001E-2</c:v>
                </c:pt>
                <c:pt idx="10">
                  <c:v>4.5047978582797001E-2</c:v>
                </c:pt>
                <c:pt idx="11">
                  <c:v>4.7955832676377999E-2</c:v>
                </c:pt>
                <c:pt idx="12">
                  <c:v>5.3939454205243001E-2</c:v>
                </c:pt>
                <c:pt idx="13">
                  <c:v>5.7577104160218003E-2</c:v>
                </c:pt>
                <c:pt idx="14">
                  <c:v>6.5218735440549999E-2</c:v>
                </c:pt>
                <c:pt idx="15">
                  <c:v>6.9770267297318E-2</c:v>
                </c:pt>
                <c:pt idx="16">
                  <c:v>7.2211890123937E-2</c:v>
                </c:pt>
                <c:pt idx="17">
                  <c:v>0.16433214002061</c:v>
                </c:pt>
                <c:pt idx="18">
                  <c:v>0.29306856259714997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09708984"/>
        <c:axId val="309714080"/>
      </c:barChart>
      <c:catAx>
        <c:axId val="30970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4080"/>
        <c:crosses val="autoZero"/>
        <c:auto val="1"/>
        <c:lblAlgn val="ctr"/>
        <c:lblOffset val="100"/>
        <c:noMultiLvlLbl val="0"/>
      </c:catAx>
      <c:valAx>
        <c:axId val="309714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8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sz="1400" b="1" i="0" u="none" strike="noStrike" baseline="0">
                <a:effectLst/>
              </a:rPr>
              <a:t>DICIEMBRE</a:t>
            </a:r>
            <a:r>
              <a:rPr lang="en-US" b="1">
                <a:solidFill>
                  <a:srgbClr val="7DB51A"/>
                </a:solidFill>
              </a:rPr>
              <a:t>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China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Francia</c:v>
                </c:pt>
                <c:pt idx="14">
                  <c:v>Portugal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5.2753801072436997E-2</c:v>
                </c:pt>
                <c:pt idx="1">
                  <c:v>5.0504096019254999E-2</c:v>
                </c:pt>
                <c:pt idx="2">
                  <c:v>0.12576678984362</c:v>
                </c:pt>
                <c:pt idx="3">
                  <c:v>1.9246288012246999E-3</c:v>
                </c:pt>
                <c:pt idx="4">
                  <c:v>2.1442703074947E-3</c:v>
                </c:pt>
                <c:pt idx="5">
                  <c:v>3.4465977520931998E-3</c:v>
                </c:pt>
                <c:pt idx="6">
                  <c:v>1.1127568927204E-2</c:v>
                </c:pt>
                <c:pt idx="7">
                  <c:v>1.2058986342022E-2</c:v>
                </c:pt>
                <c:pt idx="8">
                  <c:v>1.4369145197850999E-2</c:v>
                </c:pt>
                <c:pt idx="9">
                  <c:v>4.6823139269236001E-2</c:v>
                </c:pt>
                <c:pt idx="10">
                  <c:v>5.5665427749518999E-2</c:v>
                </c:pt>
                <c:pt idx="11">
                  <c:v>6.5876735354304994E-2</c:v>
                </c:pt>
                <c:pt idx="12">
                  <c:v>0.1331648879051</c:v>
                </c:pt>
                <c:pt idx="13">
                  <c:v>0.19648626222057</c:v>
                </c:pt>
                <c:pt idx="14">
                  <c:v>0.22788766323806001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09701928"/>
        <c:axId val="309706632"/>
      </c:barChart>
      <c:catAx>
        <c:axId val="309701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6632"/>
        <c:crosses val="autoZero"/>
        <c:auto val="1"/>
        <c:lblAlgn val="ctr"/>
        <c:lblOffset val="100"/>
        <c:noMultiLvlLbl val="0"/>
      </c:catAx>
      <c:valAx>
        <c:axId val="309706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</a:t>
            </a:r>
            <a:r>
              <a:rPr lang="es-ES" sz="1400" b="1" i="0" u="none" strike="noStrike" baseline="0">
                <a:effectLst/>
              </a:rPr>
              <a:t>DICIEMBRE</a:t>
            </a:r>
            <a:r>
              <a:rPr lang="en-US" b="1">
                <a:solidFill>
                  <a:srgbClr val="7DB51A"/>
                </a:solidFill>
              </a:rPr>
              <a:t>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[4]Hoja1!$A$65:$A$79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China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[4]Hoja1!$B$65:$B$79</c:f>
              <c:numCache>
                <c:formatCode>General</c:formatCode>
                <c:ptCount val="15"/>
                <c:pt idx="0">
                  <c:v>4.7313154337186997E-2</c:v>
                </c:pt>
                <c:pt idx="1">
                  <c:v>7.2638303581469998E-2</c:v>
                </c:pt>
                <c:pt idx="2">
                  <c:v>0.10013862766825</c:v>
                </c:pt>
                <c:pt idx="3">
                  <c:v>5.2386290051770999E-3</c:v>
                </c:pt>
                <c:pt idx="4">
                  <c:v>8.3936736624636993E-3</c:v>
                </c:pt>
                <c:pt idx="5">
                  <c:v>1.0897686566166E-2</c:v>
                </c:pt>
                <c:pt idx="6">
                  <c:v>1.8083773719637E-2</c:v>
                </c:pt>
                <c:pt idx="7">
                  <c:v>2.0450091972697999E-2</c:v>
                </c:pt>
                <c:pt idx="8">
                  <c:v>2.8507901945070999E-2</c:v>
                </c:pt>
                <c:pt idx="9">
                  <c:v>4.8590521503680997E-2</c:v>
                </c:pt>
                <c:pt idx="10">
                  <c:v>7.2137316536290005E-2</c:v>
                </c:pt>
                <c:pt idx="11">
                  <c:v>8.0687097948761E-2</c:v>
                </c:pt>
                <c:pt idx="12">
                  <c:v>0.12297380016719001</c:v>
                </c:pt>
                <c:pt idx="13">
                  <c:v>0.14509294991322</c:v>
                </c:pt>
                <c:pt idx="14">
                  <c:v>0.21885647147272999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A-406D-9E6C-8BD289D9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09702320"/>
        <c:axId val="309702712"/>
      </c:barChart>
      <c:catAx>
        <c:axId val="309702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2712"/>
        <c:crosses val="autoZero"/>
        <c:auto val="1"/>
        <c:lblAlgn val="ctr"/>
        <c:lblOffset val="100"/>
        <c:noMultiLvlLbl val="0"/>
      </c:catAx>
      <c:valAx>
        <c:axId val="309702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854218591178333E-2"/>
          <c:y val="0.24295682647376105"/>
          <c:w val="0.92896129707833286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389114</c:v>
                </c:pt>
                <c:pt idx="1">
                  <c:v>467211</c:v>
                </c:pt>
                <c:pt idx="2">
                  <c:v>595289</c:v>
                </c:pt>
                <c:pt idx="3">
                  <c:v>788566</c:v>
                </c:pt>
                <c:pt idx="4">
                  <c:v>812511</c:v>
                </c:pt>
                <c:pt idx="5">
                  <c:v>864561</c:v>
                </c:pt>
                <c:pt idx="6">
                  <c:v>867353</c:v>
                </c:pt>
                <c:pt idx="7">
                  <c:v>1199543</c:v>
                </c:pt>
                <c:pt idx="8">
                  <c:v>870060</c:v>
                </c:pt>
                <c:pt idx="9">
                  <c:v>800461</c:v>
                </c:pt>
                <c:pt idx="10">
                  <c:v>639688</c:v>
                </c:pt>
                <c:pt idx="11">
                  <c:v>614484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440226</c:v>
                </c:pt>
                <c:pt idx="1">
                  <c:v>530752</c:v>
                </c:pt>
                <c:pt idx="2">
                  <c:v>223135</c:v>
                </c:pt>
                <c:pt idx="3">
                  <c:v>0</c:v>
                </c:pt>
                <c:pt idx="4">
                  <c:v>12656</c:v>
                </c:pt>
                <c:pt idx="5">
                  <c:v>96672</c:v>
                </c:pt>
                <c:pt idx="6">
                  <c:v>437556</c:v>
                </c:pt>
                <c:pt idx="7">
                  <c:v>516707</c:v>
                </c:pt>
                <c:pt idx="8">
                  <c:v>292947</c:v>
                </c:pt>
                <c:pt idx="9">
                  <c:v>205905</c:v>
                </c:pt>
                <c:pt idx="10">
                  <c:v>88453</c:v>
                </c:pt>
                <c:pt idx="11">
                  <c:v>79551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9703888"/>
        <c:axId val="309707808"/>
      </c:lineChart>
      <c:catAx>
        <c:axId val="30970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7808"/>
        <c:crosses val="autoZero"/>
        <c:auto val="1"/>
        <c:lblAlgn val="ctr"/>
        <c:lblOffset val="100"/>
        <c:noMultiLvlLbl val="0"/>
      </c:catAx>
      <c:valAx>
        <c:axId val="3097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195960962260259E-2"/>
          <c:y val="0.18214186146127043"/>
          <c:w val="0.92384367649738475"/>
          <c:h val="0.67587231867012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2020'!$B$399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'DICIEMBRE 2020'!$C$398:$K$398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2020'!$C$399:$K$399</c:f>
              <c:numCache>
                <c:formatCode>#,##0</c:formatCode>
                <c:ptCount val="9"/>
                <c:pt idx="0">
                  <c:v>126422</c:v>
                </c:pt>
                <c:pt idx="1">
                  <c:v>163937</c:v>
                </c:pt>
                <c:pt idx="2">
                  <c:v>163743</c:v>
                </c:pt>
                <c:pt idx="3">
                  <c:v>48195</c:v>
                </c:pt>
                <c:pt idx="4">
                  <c:v>197030</c:v>
                </c:pt>
                <c:pt idx="5">
                  <c:v>134414</c:v>
                </c:pt>
                <c:pt idx="6">
                  <c:v>55869</c:v>
                </c:pt>
                <c:pt idx="7">
                  <c:v>144665</c:v>
                </c:pt>
                <c:pt idx="8">
                  <c:v>60917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'DICIEMBRE 2020'!$B$400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'DICIEMBRE 2020'!$C$398:$K$398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'DICIEMBRE 2020'!$C$400:$K$400</c:f>
              <c:numCache>
                <c:formatCode>#,##0</c:formatCode>
                <c:ptCount val="9"/>
                <c:pt idx="0">
                  <c:v>10232</c:v>
                </c:pt>
                <c:pt idx="1">
                  <c:v>13737</c:v>
                </c:pt>
                <c:pt idx="2">
                  <c:v>36103</c:v>
                </c:pt>
                <c:pt idx="3">
                  <c:v>8366</c:v>
                </c:pt>
                <c:pt idx="4">
                  <c:v>18821</c:v>
                </c:pt>
                <c:pt idx="5">
                  <c:v>9671</c:v>
                </c:pt>
                <c:pt idx="6">
                  <c:v>7958</c:v>
                </c:pt>
                <c:pt idx="7">
                  <c:v>31605</c:v>
                </c:pt>
                <c:pt idx="8">
                  <c:v>7552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053056"/>
        <c:axId val="206056192"/>
      </c:barChart>
      <c:catAx>
        <c:axId val="2060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6192"/>
        <c:crosses val="autoZero"/>
        <c:auto val="1"/>
        <c:lblAlgn val="ctr"/>
        <c:lblOffset val="100"/>
        <c:noMultiLvlLbl val="0"/>
      </c:catAx>
      <c:valAx>
        <c:axId val="20605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05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521567041443683"/>
          <c:y val="1.6211728235010117E-2"/>
          <c:w val="0.22150369700916495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254633577585016E-2"/>
          <c:y val="0.22677444787082224"/>
          <c:w val="0.92868506368840176"/>
          <c:h val="0.6359338542758200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655740</c:v>
                </c:pt>
                <c:pt idx="1">
                  <c:v>759966</c:v>
                </c:pt>
                <c:pt idx="2">
                  <c:v>1003448</c:v>
                </c:pt>
                <c:pt idx="3">
                  <c:v>1361160</c:v>
                </c:pt>
                <c:pt idx="4">
                  <c:v>1309968</c:v>
                </c:pt>
                <c:pt idx="5">
                  <c:v>1417925</c:v>
                </c:pt>
                <c:pt idx="6">
                  <c:v>1543564</c:v>
                </c:pt>
                <c:pt idx="7">
                  <c:v>2248836</c:v>
                </c:pt>
                <c:pt idx="8">
                  <c:v>1414754</c:v>
                </c:pt>
                <c:pt idx="9">
                  <c:v>1330736</c:v>
                </c:pt>
                <c:pt idx="10">
                  <c:v>1087118</c:v>
                </c:pt>
                <c:pt idx="11">
                  <c:v>1095192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721404</c:v>
                </c:pt>
                <c:pt idx="1">
                  <c:v>852942</c:v>
                </c:pt>
                <c:pt idx="2">
                  <c:v>377922</c:v>
                </c:pt>
                <c:pt idx="3">
                  <c:v>0</c:v>
                </c:pt>
                <c:pt idx="4">
                  <c:v>40337</c:v>
                </c:pt>
                <c:pt idx="5">
                  <c:v>185143</c:v>
                </c:pt>
                <c:pt idx="6">
                  <c:v>870779</c:v>
                </c:pt>
                <c:pt idx="7">
                  <c:v>1149010</c:v>
                </c:pt>
                <c:pt idx="8">
                  <c:v>490417</c:v>
                </c:pt>
                <c:pt idx="9">
                  <c:v>332813</c:v>
                </c:pt>
                <c:pt idx="10">
                  <c:v>160643</c:v>
                </c:pt>
                <c:pt idx="11">
                  <c:v>144045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704672"/>
        <c:axId val="309705064"/>
      </c:lineChart>
      <c:catAx>
        <c:axId val="30970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5064"/>
        <c:crosses val="autoZero"/>
        <c:auto val="1"/>
        <c:lblAlgn val="ctr"/>
        <c:lblOffset val="100"/>
        <c:noMultiLvlLbl val="0"/>
      </c:catAx>
      <c:valAx>
        <c:axId val="30970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104790605240507"/>
          <c:y val="6.4248774986776849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902051520367932E-2"/>
          <c:y val="0.22295669291338582"/>
          <c:w val="0.92791346218879744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312582</c:v>
                </c:pt>
                <c:pt idx="1">
                  <c:v>356296</c:v>
                </c:pt>
                <c:pt idx="2">
                  <c:v>442840</c:v>
                </c:pt>
                <c:pt idx="3">
                  <c:v>556947</c:v>
                </c:pt>
                <c:pt idx="4">
                  <c:v>585358</c:v>
                </c:pt>
                <c:pt idx="5">
                  <c:v>600466</c:v>
                </c:pt>
                <c:pt idx="6">
                  <c:v>589861</c:v>
                </c:pt>
                <c:pt idx="7">
                  <c:v>769600</c:v>
                </c:pt>
                <c:pt idx="8">
                  <c:v>623824</c:v>
                </c:pt>
                <c:pt idx="9">
                  <c:v>578995</c:v>
                </c:pt>
                <c:pt idx="10">
                  <c:v>459227</c:v>
                </c:pt>
                <c:pt idx="11">
                  <c:v>434410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338158</c:v>
                </c:pt>
                <c:pt idx="1">
                  <c:v>395133</c:v>
                </c:pt>
                <c:pt idx="2">
                  <c:v>163990</c:v>
                </c:pt>
                <c:pt idx="3">
                  <c:v>0</c:v>
                </c:pt>
                <c:pt idx="4">
                  <c:v>10559</c:v>
                </c:pt>
                <c:pt idx="5">
                  <c:v>65355</c:v>
                </c:pt>
                <c:pt idx="6">
                  <c:v>273321</c:v>
                </c:pt>
                <c:pt idx="7">
                  <c:v>333403</c:v>
                </c:pt>
                <c:pt idx="8">
                  <c:v>209731</c:v>
                </c:pt>
                <c:pt idx="9">
                  <c:v>164809</c:v>
                </c:pt>
                <c:pt idx="10">
                  <c:v>73473</c:v>
                </c:pt>
                <c:pt idx="11">
                  <c:v>64933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708592"/>
        <c:axId val="309709376"/>
      </c:lineChart>
      <c:catAx>
        <c:axId val="30970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9376"/>
        <c:crosses val="autoZero"/>
        <c:auto val="1"/>
        <c:lblAlgn val="ctr"/>
        <c:lblOffset val="100"/>
        <c:noMultiLvlLbl val="0"/>
      </c:catAx>
      <c:valAx>
        <c:axId val="30970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0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799224598172114"/>
          <c:y val="6.7300564702139506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867978784447458E-2"/>
          <c:y val="0.2419835733461074"/>
          <c:w val="0.932025840909537"/>
          <c:h val="0.6207247288005348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505504</c:v>
                </c:pt>
                <c:pt idx="1">
                  <c:v>551807</c:v>
                </c:pt>
                <c:pt idx="2">
                  <c:v>719992</c:v>
                </c:pt>
                <c:pt idx="3">
                  <c:v>875427</c:v>
                </c:pt>
                <c:pt idx="4">
                  <c:v>907259</c:v>
                </c:pt>
                <c:pt idx="5">
                  <c:v>926038</c:v>
                </c:pt>
                <c:pt idx="6">
                  <c:v>914909</c:v>
                </c:pt>
                <c:pt idx="7">
                  <c:v>1198775</c:v>
                </c:pt>
                <c:pt idx="8">
                  <c:v>980949</c:v>
                </c:pt>
                <c:pt idx="9">
                  <c:v>932536</c:v>
                </c:pt>
                <c:pt idx="10">
                  <c:v>742242</c:v>
                </c:pt>
                <c:pt idx="11">
                  <c:v>683808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535902</c:v>
                </c:pt>
                <c:pt idx="1">
                  <c:v>607166</c:v>
                </c:pt>
                <c:pt idx="2">
                  <c:v>268143</c:v>
                </c:pt>
                <c:pt idx="3">
                  <c:v>0</c:v>
                </c:pt>
                <c:pt idx="4">
                  <c:v>30083</c:v>
                </c:pt>
                <c:pt idx="5">
                  <c:v>115777</c:v>
                </c:pt>
                <c:pt idx="6">
                  <c:v>435343</c:v>
                </c:pt>
                <c:pt idx="7">
                  <c:v>563996</c:v>
                </c:pt>
                <c:pt idx="8">
                  <c:v>321495</c:v>
                </c:pt>
                <c:pt idx="9">
                  <c:v>254237</c:v>
                </c:pt>
                <c:pt idx="10">
                  <c:v>128476</c:v>
                </c:pt>
                <c:pt idx="11">
                  <c:v>107560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710160"/>
        <c:axId val="309710552"/>
      </c:lineChart>
      <c:catAx>
        <c:axId val="30971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0552"/>
        <c:crosses val="autoZero"/>
        <c:auto val="1"/>
        <c:lblAlgn val="ctr"/>
        <c:lblOffset val="100"/>
        <c:noMultiLvlLbl val="0"/>
      </c:catAx>
      <c:valAx>
        <c:axId val="309710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770313935197025"/>
          <c:y val="5.9179066495015122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493628134388437E-2"/>
          <c:y val="0.24820915922645378"/>
          <c:w val="0.94232188557477692"/>
          <c:h val="0.6202017735616902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9219</c:v>
                </c:pt>
                <c:pt idx="1">
                  <c:v>8177</c:v>
                </c:pt>
                <c:pt idx="2">
                  <c:v>10402</c:v>
                </c:pt>
                <c:pt idx="3">
                  <c:v>22914</c:v>
                </c:pt>
                <c:pt idx="4">
                  <c:v>20840</c:v>
                </c:pt>
                <c:pt idx="5">
                  <c:v>22825</c:v>
                </c:pt>
                <c:pt idx="6">
                  <c:v>20421</c:v>
                </c:pt>
                <c:pt idx="7">
                  <c:v>25869</c:v>
                </c:pt>
                <c:pt idx="8">
                  <c:v>28867</c:v>
                </c:pt>
                <c:pt idx="9">
                  <c:v>19078</c:v>
                </c:pt>
                <c:pt idx="10">
                  <c:v>13202</c:v>
                </c:pt>
                <c:pt idx="11">
                  <c:v>15445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8437</c:v>
                </c:pt>
                <c:pt idx="1">
                  <c:v>9817</c:v>
                </c:pt>
                <c:pt idx="2">
                  <c:v>7419</c:v>
                </c:pt>
                <c:pt idx="3">
                  <c:v>0</c:v>
                </c:pt>
                <c:pt idx="4">
                  <c:v>293</c:v>
                </c:pt>
                <c:pt idx="5">
                  <c:v>1778</c:v>
                </c:pt>
                <c:pt idx="6">
                  <c:v>7603</c:v>
                </c:pt>
                <c:pt idx="7">
                  <c:v>8963</c:v>
                </c:pt>
                <c:pt idx="8">
                  <c:v>7161</c:v>
                </c:pt>
                <c:pt idx="9">
                  <c:v>3788</c:v>
                </c:pt>
                <c:pt idx="10">
                  <c:v>1526</c:v>
                </c:pt>
                <c:pt idx="11">
                  <c:v>1238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714472"/>
        <c:axId val="309715648"/>
      </c:lineChart>
      <c:catAx>
        <c:axId val="309714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5648"/>
        <c:crosses val="autoZero"/>
        <c:auto val="1"/>
        <c:lblAlgn val="ctr"/>
        <c:lblOffset val="100"/>
        <c:noMultiLvlLbl val="0"/>
      </c:catAx>
      <c:valAx>
        <c:axId val="30971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4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20892650264108"/>
          <c:y val="6.730053793822558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047124097019034E-2"/>
          <c:y val="0.2419835733461074"/>
          <c:w val="0.94089256299321666"/>
          <c:h val="0.6207247288005348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26703</c:v>
                </c:pt>
                <c:pt idx="1">
                  <c:v>22675</c:v>
                </c:pt>
                <c:pt idx="2">
                  <c:v>22430</c:v>
                </c:pt>
                <c:pt idx="3">
                  <c:v>47886</c:v>
                </c:pt>
                <c:pt idx="4">
                  <c:v>34462</c:v>
                </c:pt>
                <c:pt idx="5">
                  <c:v>46467</c:v>
                </c:pt>
                <c:pt idx="6">
                  <c:v>37058</c:v>
                </c:pt>
                <c:pt idx="7">
                  <c:v>43780</c:v>
                </c:pt>
                <c:pt idx="8">
                  <c:v>45976</c:v>
                </c:pt>
                <c:pt idx="9">
                  <c:v>34301</c:v>
                </c:pt>
                <c:pt idx="10">
                  <c:v>28711</c:v>
                </c:pt>
                <c:pt idx="11">
                  <c:v>37289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24298</c:v>
                </c:pt>
                <c:pt idx="1">
                  <c:v>22084</c:v>
                </c:pt>
                <c:pt idx="2">
                  <c:v>14336</c:v>
                </c:pt>
                <c:pt idx="3">
                  <c:v>0</c:v>
                </c:pt>
                <c:pt idx="4">
                  <c:v>3069</c:v>
                </c:pt>
                <c:pt idx="5">
                  <c:v>5579</c:v>
                </c:pt>
                <c:pt idx="6">
                  <c:v>14008</c:v>
                </c:pt>
                <c:pt idx="7">
                  <c:v>16246</c:v>
                </c:pt>
                <c:pt idx="8">
                  <c:v>13676</c:v>
                </c:pt>
                <c:pt idx="9">
                  <c:v>7648</c:v>
                </c:pt>
                <c:pt idx="10">
                  <c:v>4331</c:v>
                </c:pt>
                <c:pt idx="11">
                  <c:v>3669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714864"/>
        <c:axId val="309716824"/>
      </c:lineChart>
      <c:catAx>
        <c:axId val="30971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6824"/>
        <c:crosses val="autoZero"/>
        <c:auto val="1"/>
        <c:lblAlgn val="ctr"/>
        <c:lblOffset val="100"/>
        <c:noMultiLvlLbl val="0"/>
      </c:catAx>
      <c:valAx>
        <c:axId val="309716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770313935197025"/>
          <c:y val="6.4248774986776849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143669697148209E-2"/>
          <c:y val="0.26336066835255373"/>
          <c:w val="0.9356718440120172"/>
          <c:h val="0.6050502644355902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41964</c:v>
                </c:pt>
                <c:pt idx="1">
                  <c:v>60499</c:v>
                </c:pt>
                <c:pt idx="2">
                  <c:v>81563</c:v>
                </c:pt>
                <c:pt idx="3">
                  <c:v>97680</c:v>
                </c:pt>
                <c:pt idx="4">
                  <c:v>94003</c:v>
                </c:pt>
                <c:pt idx="5">
                  <c:v>102822</c:v>
                </c:pt>
                <c:pt idx="6">
                  <c:v>112470</c:v>
                </c:pt>
                <c:pt idx="7">
                  <c:v>158349</c:v>
                </c:pt>
                <c:pt idx="8">
                  <c:v>98551</c:v>
                </c:pt>
                <c:pt idx="9">
                  <c:v>102895</c:v>
                </c:pt>
                <c:pt idx="10">
                  <c:v>96453</c:v>
                </c:pt>
                <c:pt idx="11">
                  <c:v>96114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49718</c:v>
                </c:pt>
                <c:pt idx="1">
                  <c:v>66943</c:v>
                </c:pt>
                <c:pt idx="2">
                  <c:v>23099</c:v>
                </c:pt>
                <c:pt idx="3">
                  <c:v>0</c:v>
                </c:pt>
                <c:pt idx="4">
                  <c:v>648</c:v>
                </c:pt>
                <c:pt idx="5">
                  <c:v>11081</c:v>
                </c:pt>
                <c:pt idx="6">
                  <c:v>73573</c:v>
                </c:pt>
                <c:pt idx="7">
                  <c:v>81225</c:v>
                </c:pt>
                <c:pt idx="8">
                  <c:v>39769</c:v>
                </c:pt>
                <c:pt idx="9">
                  <c:v>21047</c:v>
                </c:pt>
                <c:pt idx="10">
                  <c:v>5014</c:v>
                </c:pt>
                <c:pt idx="11">
                  <c:v>7312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717216"/>
        <c:axId val="309717608"/>
      </c:lineChart>
      <c:catAx>
        <c:axId val="3097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7608"/>
        <c:crosses val="autoZero"/>
        <c:auto val="1"/>
        <c:lblAlgn val="ctr"/>
        <c:lblOffset val="100"/>
        <c:noMultiLvlLbl val="0"/>
      </c:catAx>
      <c:valAx>
        <c:axId val="30971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971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047124097019034E-2"/>
          <c:y val="0.21663503088729874"/>
          <c:w val="0.94089256299321666"/>
          <c:h val="0.6460732712593435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71160</c:v>
                </c:pt>
                <c:pt idx="1">
                  <c:v>106734</c:v>
                </c:pt>
                <c:pt idx="2">
                  <c:v>147812</c:v>
                </c:pt>
                <c:pt idx="3">
                  <c:v>204251</c:v>
                </c:pt>
                <c:pt idx="4">
                  <c:v>161108</c:v>
                </c:pt>
                <c:pt idx="5">
                  <c:v>183154</c:v>
                </c:pt>
                <c:pt idx="6">
                  <c:v>231469</c:v>
                </c:pt>
                <c:pt idx="7">
                  <c:v>421413</c:v>
                </c:pt>
                <c:pt idx="8">
                  <c:v>174323</c:v>
                </c:pt>
                <c:pt idx="9">
                  <c:v>181094</c:v>
                </c:pt>
                <c:pt idx="10">
                  <c:v>176808</c:v>
                </c:pt>
                <c:pt idx="11">
                  <c:v>222124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82408</c:v>
                </c:pt>
                <c:pt idx="1">
                  <c:v>115350</c:v>
                </c:pt>
                <c:pt idx="2">
                  <c:v>37658</c:v>
                </c:pt>
                <c:pt idx="3">
                  <c:v>0</c:v>
                </c:pt>
                <c:pt idx="4">
                  <c:v>1812</c:v>
                </c:pt>
                <c:pt idx="5">
                  <c:v>23157</c:v>
                </c:pt>
                <c:pt idx="6">
                  <c:v>199755</c:v>
                </c:pt>
                <c:pt idx="7">
                  <c:v>283744</c:v>
                </c:pt>
                <c:pt idx="8">
                  <c:v>78812</c:v>
                </c:pt>
                <c:pt idx="9">
                  <c:v>39101</c:v>
                </c:pt>
                <c:pt idx="10">
                  <c:v>8388</c:v>
                </c:pt>
                <c:pt idx="11">
                  <c:v>14158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42608"/>
        <c:axId val="311034376"/>
      </c:lineChart>
      <c:catAx>
        <c:axId val="31104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4376"/>
        <c:crosses val="autoZero"/>
        <c:auto val="1"/>
        <c:lblAlgn val="ctr"/>
        <c:lblOffset val="100"/>
        <c:noMultiLvlLbl val="0"/>
      </c:catAx>
      <c:valAx>
        <c:axId val="31103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4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991118005511153"/>
          <c:y val="5.4109358003253394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52009957608174E-2"/>
          <c:y val="0.22295669291338582"/>
          <c:w val="0.93456350375155728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3388</c:v>
                </c:pt>
                <c:pt idx="1">
                  <c:v>4836</c:v>
                </c:pt>
                <c:pt idx="2">
                  <c:v>9665</c:v>
                </c:pt>
                <c:pt idx="3">
                  <c:v>26837</c:v>
                </c:pt>
                <c:pt idx="4">
                  <c:v>24220</c:v>
                </c:pt>
                <c:pt idx="5">
                  <c:v>40032</c:v>
                </c:pt>
                <c:pt idx="6">
                  <c:v>59939</c:v>
                </c:pt>
                <c:pt idx="7">
                  <c:v>97883</c:v>
                </c:pt>
                <c:pt idx="8">
                  <c:v>22884</c:v>
                </c:pt>
                <c:pt idx="9">
                  <c:v>13296</c:v>
                </c:pt>
                <c:pt idx="10">
                  <c:v>5710</c:v>
                </c:pt>
                <c:pt idx="11">
                  <c:v>4256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5028</c:v>
                </c:pt>
                <c:pt idx="1">
                  <c:v>5147</c:v>
                </c:pt>
                <c:pt idx="2">
                  <c:v>3707</c:v>
                </c:pt>
                <c:pt idx="3">
                  <c:v>0</c:v>
                </c:pt>
                <c:pt idx="4">
                  <c:v>124</c:v>
                </c:pt>
                <c:pt idx="5">
                  <c:v>6699</c:v>
                </c:pt>
                <c:pt idx="6">
                  <c:v>37894</c:v>
                </c:pt>
                <c:pt idx="7">
                  <c:v>44784</c:v>
                </c:pt>
                <c:pt idx="8">
                  <c:v>12040</c:v>
                </c:pt>
                <c:pt idx="9">
                  <c:v>2719</c:v>
                </c:pt>
                <c:pt idx="10">
                  <c:v>513</c:v>
                </c:pt>
                <c:pt idx="11">
                  <c:v>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34768"/>
        <c:axId val="311045352"/>
      </c:lineChart>
      <c:catAx>
        <c:axId val="31103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45352"/>
        <c:crosses val="autoZero"/>
        <c:auto val="1"/>
        <c:lblAlgn val="ctr"/>
        <c:lblOffset val="100"/>
        <c:noMultiLvlLbl val="0"/>
      </c:catAx>
      <c:valAx>
        <c:axId val="311045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155464357479007E-2"/>
          <c:y val="0.23691386485434568"/>
          <c:w val="0.93978422273275686"/>
          <c:h val="0.625794437292296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4417</c:v>
                </c:pt>
                <c:pt idx="1">
                  <c:v>7497</c:v>
                </c:pt>
                <c:pt idx="2">
                  <c:v>16168</c:v>
                </c:pt>
                <c:pt idx="3">
                  <c:v>63218</c:v>
                </c:pt>
                <c:pt idx="4">
                  <c:v>50806</c:v>
                </c:pt>
                <c:pt idx="5">
                  <c:v>90337</c:v>
                </c:pt>
                <c:pt idx="6">
                  <c:v>166201</c:v>
                </c:pt>
                <c:pt idx="7">
                  <c:v>271082</c:v>
                </c:pt>
                <c:pt idx="8">
                  <c:v>47626</c:v>
                </c:pt>
                <c:pt idx="9">
                  <c:v>26718</c:v>
                </c:pt>
                <c:pt idx="10">
                  <c:v>10935</c:v>
                </c:pt>
                <c:pt idx="11">
                  <c:v>7327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6116</c:v>
                </c:pt>
                <c:pt idx="1">
                  <c:v>8733</c:v>
                </c:pt>
                <c:pt idx="2">
                  <c:v>5803</c:v>
                </c:pt>
                <c:pt idx="3">
                  <c:v>0</c:v>
                </c:pt>
                <c:pt idx="4">
                  <c:v>238</c:v>
                </c:pt>
                <c:pt idx="5">
                  <c:v>14218</c:v>
                </c:pt>
                <c:pt idx="6">
                  <c:v>107218</c:v>
                </c:pt>
                <c:pt idx="7">
                  <c:v>150261</c:v>
                </c:pt>
                <c:pt idx="8">
                  <c:v>23411</c:v>
                </c:pt>
                <c:pt idx="9">
                  <c:v>4891</c:v>
                </c:pt>
                <c:pt idx="10">
                  <c:v>915</c:v>
                </c:pt>
                <c:pt idx="11">
                  <c:v>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43392"/>
        <c:axId val="311042216"/>
      </c:lineChart>
      <c:catAx>
        <c:axId val="3110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42216"/>
        <c:crosses val="autoZero"/>
        <c:auto val="1"/>
        <c:lblAlgn val="ctr"/>
        <c:lblOffset val="100"/>
        <c:noMultiLvlLbl val="0"/>
      </c:catAx>
      <c:valAx>
        <c:axId val="311042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4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991981987288997"/>
          <c:y val="4.903964951149166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27694761346852E-2"/>
          <c:y val="0.24315865618442051"/>
          <c:w val="0.94453856609569686"/>
          <c:h val="0.62525227660372362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2198</c:v>
                </c:pt>
                <c:pt idx="1">
                  <c:v>5055</c:v>
                </c:pt>
                <c:pt idx="2">
                  <c:v>7587</c:v>
                </c:pt>
                <c:pt idx="3">
                  <c:v>23556</c:v>
                </c:pt>
                <c:pt idx="4">
                  <c:v>32860</c:v>
                </c:pt>
                <c:pt idx="5">
                  <c:v>37406</c:v>
                </c:pt>
                <c:pt idx="6">
                  <c:v>30325</c:v>
                </c:pt>
                <c:pt idx="7">
                  <c:v>46426</c:v>
                </c:pt>
                <c:pt idx="8">
                  <c:v>42752</c:v>
                </c:pt>
                <c:pt idx="9">
                  <c:v>28923</c:v>
                </c:pt>
                <c:pt idx="10">
                  <c:v>11698</c:v>
                </c:pt>
                <c:pt idx="11">
                  <c:v>8728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4663</c:v>
                </c:pt>
                <c:pt idx="1">
                  <c:v>5508</c:v>
                </c:pt>
                <c:pt idx="2">
                  <c:v>2957</c:v>
                </c:pt>
                <c:pt idx="3">
                  <c:v>0</c:v>
                </c:pt>
                <c:pt idx="4">
                  <c:v>0</c:v>
                </c:pt>
                <c:pt idx="5">
                  <c:v>281</c:v>
                </c:pt>
                <c:pt idx="6">
                  <c:v>9577</c:v>
                </c:pt>
                <c:pt idx="7">
                  <c:v>7719</c:v>
                </c:pt>
                <c:pt idx="8">
                  <c:v>5033</c:v>
                </c:pt>
                <c:pt idx="9">
                  <c:v>2605</c:v>
                </c:pt>
                <c:pt idx="10">
                  <c:v>530</c:v>
                </c:pt>
                <c:pt idx="11">
                  <c:v>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37512"/>
        <c:axId val="311035552"/>
      </c:lineChart>
      <c:catAx>
        <c:axId val="311037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5552"/>
        <c:crosses val="autoZero"/>
        <c:auto val="1"/>
        <c:lblAlgn val="ctr"/>
        <c:lblOffset val="100"/>
        <c:noMultiLvlLbl val="0"/>
      </c:catAx>
      <c:valAx>
        <c:axId val="31103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7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282406764645622E-2"/>
          <c:y val="0.24506796725036237"/>
          <c:w val="0.88730386031720831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'DICIEMBRE 2020'!$B$415</c:f>
              <c:strCache>
                <c:ptCount val="1"/>
                <c:pt idx="0">
                  <c:v>ENERO - DICIEMBRE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2020'!$C$414:$H$414</c15:sqref>
                  </c15:fullRef>
                </c:ext>
              </c:extLst>
              <c:f>('DICIEMBRE 2020'!$C$414,'DICIEMBRE 2020'!$E$414,'DICIEMBRE 2020'!$G$414)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2020'!$C$415:$H$415</c15:sqref>
                  </c15:fullRef>
                </c:ext>
              </c:extLst>
              <c:f>('DICIEMBRE 2020'!$C$415,'DICIEMBRE 2020'!$E$415,'DICIEMBRE 2020'!$G$415)</c:f>
              <c:numCache>
                <c:formatCode>#,##0</c:formatCode>
                <c:ptCount val="3"/>
                <c:pt idx="0">
                  <c:v>6888518</c:v>
                </c:pt>
                <c:pt idx="1">
                  <c:v>2020323</c:v>
                </c:pt>
                <c:pt idx="2">
                  <c:v>8908841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'DICIEMBRE 2020'!$B$416</c:f>
              <c:strCache>
                <c:ptCount val="1"/>
                <c:pt idx="0">
                  <c:v>ENERO - DICIEMBRE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'DICIEMBRE 2020'!$C$414:$H$414</c15:sqref>
                  </c15:fullRef>
                </c:ext>
              </c:extLst>
              <c:f>('DICIEMBRE 2020'!$C$414,'DICIEMBRE 2020'!$E$414,'DICIEMBRE 2020'!$G$414)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'DICIEMBRE 2020'!$C$416:$H$416</c15:sqref>
                  </c15:fullRef>
                </c:ext>
              </c:extLst>
              <c:f>('DICIEMBRE 2020'!$C$416,'DICIEMBRE 2020'!$E$416,'DICIEMBRE 2020'!$G$416)</c:f>
              <c:numCache>
                <c:formatCode>#,##0</c:formatCode>
                <c:ptCount val="3"/>
                <c:pt idx="0">
                  <c:v>2541087</c:v>
                </c:pt>
                <c:pt idx="1">
                  <c:v>383473</c:v>
                </c:pt>
                <c:pt idx="2">
                  <c:v>2924560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563280"/>
        <c:axId val="303568768"/>
      </c:barChart>
      <c:catAx>
        <c:axId val="30356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8768"/>
        <c:crosses val="autoZero"/>
        <c:auto val="0"/>
        <c:lblAlgn val="ctr"/>
        <c:lblOffset val="100"/>
        <c:noMultiLvlLbl val="0"/>
      </c:catAx>
      <c:valAx>
        <c:axId val="30356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56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938783836559076E-2"/>
          <c:y val="0.20142585150643333"/>
          <c:w val="0.94200090325367669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3385</c:v>
                </c:pt>
                <c:pt idx="1">
                  <c:v>9573</c:v>
                </c:pt>
                <c:pt idx="2">
                  <c:v>11430</c:v>
                </c:pt>
                <c:pt idx="3">
                  <c:v>37555</c:v>
                </c:pt>
                <c:pt idx="4">
                  <c:v>39996</c:v>
                </c:pt>
                <c:pt idx="5">
                  <c:v>47896</c:v>
                </c:pt>
                <c:pt idx="6">
                  <c:v>60968</c:v>
                </c:pt>
                <c:pt idx="7">
                  <c:v>74155</c:v>
                </c:pt>
                <c:pt idx="8">
                  <c:v>48762</c:v>
                </c:pt>
                <c:pt idx="9">
                  <c:v>39198</c:v>
                </c:pt>
                <c:pt idx="10">
                  <c:v>16332</c:v>
                </c:pt>
                <c:pt idx="11">
                  <c:v>16834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8108</c:v>
                </c:pt>
                <c:pt idx="1">
                  <c:v>10625</c:v>
                </c:pt>
                <c:pt idx="2">
                  <c:v>4036</c:v>
                </c:pt>
                <c:pt idx="3">
                  <c:v>0</c:v>
                </c:pt>
                <c:pt idx="4">
                  <c:v>0</c:v>
                </c:pt>
                <c:pt idx="5">
                  <c:v>1008</c:v>
                </c:pt>
                <c:pt idx="6">
                  <c:v>15201</c:v>
                </c:pt>
                <c:pt idx="7">
                  <c:v>10398</c:v>
                </c:pt>
                <c:pt idx="8">
                  <c:v>7198</c:v>
                </c:pt>
                <c:pt idx="9">
                  <c:v>3494</c:v>
                </c:pt>
                <c:pt idx="10">
                  <c:v>806</c:v>
                </c:pt>
                <c:pt idx="11">
                  <c:v>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40648"/>
        <c:axId val="311035944"/>
      </c:lineChart>
      <c:catAx>
        <c:axId val="31104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5944"/>
        <c:crosses val="autoZero"/>
        <c:auto val="1"/>
        <c:lblAlgn val="ctr"/>
        <c:lblOffset val="100"/>
        <c:noMultiLvlLbl val="0"/>
      </c:catAx>
      <c:valAx>
        <c:axId val="31103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40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24484065427005"/>
          <c:y val="4.396994101972994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601968394848403E-2"/>
          <c:y val="0.2330576501003539"/>
          <c:w val="0.941213545314317"/>
          <c:h val="0.63535328268779023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11997</c:v>
                </c:pt>
                <c:pt idx="1">
                  <c:v>15829</c:v>
                </c:pt>
                <c:pt idx="2">
                  <c:v>28009</c:v>
                </c:pt>
                <c:pt idx="3">
                  <c:v>36476</c:v>
                </c:pt>
                <c:pt idx="4">
                  <c:v>34539</c:v>
                </c:pt>
                <c:pt idx="5">
                  <c:v>38313</c:v>
                </c:pt>
                <c:pt idx="6">
                  <c:v>32751</c:v>
                </c:pt>
                <c:pt idx="7">
                  <c:v>67395</c:v>
                </c:pt>
                <c:pt idx="8">
                  <c:v>34893</c:v>
                </c:pt>
                <c:pt idx="9">
                  <c:v>39280</c:v>
                </c:pt>
                <c:pt idx="10">
                  <c:v>36659</c:v>
                </c:pt>
                <c:pt idx="11">
                  <c:v>36379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22801</c:v>
                </c:pt>
                <c:pt idx="1">
                  <c:v>31044</c:v>
                </c:pt>
                <c:pt idx="2">
                  <c:v>11837</c:v>
                </c:pt>
                <c:pt idx="3">
                  <c:v>0</c:v>
                </c:pt>
                <c:pt idx="4">
                  <c:v>659</c:v>
                </c:pt>
                <c:pt idx="5">
                  <c:v>8557</c:v>
                </c:pt>
                <c:pt idx="6">
                  <c:v>22301</c:v>
                </c:pt>
                <c:pt idx="7">
                  <c:v>24477</c:v>
                </c:pt>
                <c:pt idx="8">
                  <c:v>9427</c:v>
                </c:pt>
                <c:pt idx="9">
                  <c:v>5097</c:v>
                </c:pt>
                <c:pt idx="10">
                  <c:v>2763</c:v>
                </c:pt>
                <c:pt idx="11">
                  <c:v>3013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39080"/>
        <c:axId val="311046136"/>
      </c:lineChart>
      <c:catAx>
        <c:axId val="311039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46136"/>
        <c:crosses val="autoZero"/>
        <c:auto val="1"/>
        <c:lblAlgn val="ctr"/>
        <c:lblOffset val="100"/>
        <c:noMultiLvlLbl val="0"/>
      </c:catAx>
      <c:valAx>
        <c:axId val="31104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9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1317266763101"/>
          <c:y val="6.730053793822558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480485138858882E-2"/>
          <c:y val="0.20142585150643333"/>
          <c:w val="0.93645920195137689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24237</c:v>
                </c:pt>
                <c:pt idx="1">
                  <c:v>30953</c:v>
                </c:pt>
                <c:pt idx="2">
                  <c:v>49693</c:v>
                </c:pt>
                <c:pt idx="3">
                  <c:v>76139</c:v>
                </c:pt>
                <c:pt idx="4">
                  <c:v>71359</c:v>
                </c:pt>
                <c:pt idx="5">
                  <c:v>78469</c:v>
                </c:pt>
                <c:pt idx="6">
                  <c:v>76128</c:v>
                </c:pt>
                <c:pt idx="7">
                  <c:v>136375</c:v>
                </c:pt>
                <c:pt idx="8">
                  <c:v>76783</c:v>
                </c:pt>
                <c:pt idx="9">
                  <c:v>77749</c:v>
                </c:pt>
                <c:pt idx="10">
                  <c:v>73396</c:v>
                </c:pt>
                <c:pt idx="11">
                  <c:v>82999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40173</c:v>
                </c:pt>
                <c:pt idx="1">
                  <c:v>55206</c:v>
                </c:pt>
                <c:pt idx="2">
                  <c:v>24151</c:v>
                </c:pt>
                <c:pt idx="3">
                  <c:v>0</c:v>
                </c:pt>
                <c:pt idx="4">
                  <c:v>3546</c:v>
                </c:pt>
                <c:pt idx="5">
                  <c:v>18482</c:v>
                </c:pt>
                <c:pt idx="6">
                  <c:v>59901</c:v>
                </c:pt>
                <c:pt idx="7">
                  <c:v>74375</c:v>
                </c:pt>
                <c:pt idx="8">
                  <c:v>24213</c:v>
                </c:pt>
                <c:pt idx="9">
                  <c:v>10631</c:v>
                </c:pt>
                <c:pt idx="10">
                  <c:v>7539</c:v>
                </c:pt>
                <c:pt idx="11">
                  <c:v>10879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35160"/>
        <c:axId val="311036728"/>
      </c:lineChart>
      <c:catAx>
        <c:axId val="31103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6728"/>
        <c:crosses val="autoZero"/>
        <c:auto val="1"/>
        <c:lblAlgn val="ctr"/>
        <c:lblOffset val="100"/>
        <c:noMultiLvlLbl val="0"/>
      </c:catAx>
      <c:valAx>
        <c:axId val="311036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213650039381002"/>
          <c:y val="4.396994101972994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493628134388437E-2"/>
          <c:y val="0.24820915922645378"/>
          <c:w val="0.94232188557477692"/>
          <c:h val="0.6202017735616902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7766</c:v>
                </c:pt>
                <c:pt idx="1">
                  <c:v>16519</c:v>
                </c:pt>
                <c:pt idx="2">
                  <c:v>15223</c:v>
                </c:pt>
                <c:pt idx="3">
                  <c:v>24156</c:v>
                </c:pt>
                <c:pt idx="4">
                  <c:v>20691</c:v>
                </c:pt>
                <c:pt idx="5">
                  <c:v>22697</c:v>
                </c:pt>
                <c:pt idx="6">
                  <c:v>21586</c:v>
                </c:pt>
                <c:pt idx="7">
                  <c:v>34021</c:v>
                </c:pt>
                <c:pt idx="8">
                  <c:v>18289</c:v>
                </c:pt>
                <c:pt idx="9">
                  <c:v>17994</c:v>
                </c:pt>
                <c:pt idx="10">
                  <c:v>16739</c:v>
                </c:pt>
                <c:pt idx="11">
                  <c:v>19152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11421</c:v>
                </c:pt>
                <c:pt idx="1">
                  <c:v>17160</c:v>
                </c:pt>
                <c:pt idx="2">
                  <c:v>10126</c:v>
                </c:pt>
                <c:pt idx="3">
                  <c:v>0</c:v>
                </c:pt>
                <c:pt idx="4">
                  <c:v>373</c:v>
                </c:pt>
                <c:pt idx="5">
                  <c:v>2921</c:v>
                </c:pt>
                <c:pt idx="6">
                  <c:v>13287</c:v>
                </c:pt>
                <c:pt idx="7">
                  <c:v>16136</c:v>
                </c:pt>
                <c:pt idx="8">
                  <c:v>9786</c:v>
                </c:pt>
                <c:pt idx="9">
                  <c:v>5840</c:v>
                </c:pt>
                <c:pt idx="10">
                  <c:v>4634</c:v>
                </c:pt>
                <c:pt idx="11">
                  <c:v>2785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36336"/>
        <c:axId val="311037120"/>
      </c:lineChart>
      <c:catAx>
        <c:axId val="31103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7120"/>
        <c:crosses val="autoZero"/>
        <c:auto val="1"/>
        <c:lblAlgn val="ctr"/>
        <c:lblOffset val="100"/>
        <c:noMultiLvlLbl val="0"/>
      </c:catAx>
      <c:valAx>
        <c:axId val="3110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372144878398931E-2"/>
          <c:y val="0.22170473937906052"/>
          <c:w val="0.93756754221183702"/>
          <c:h val="0.6410035627675818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20334</c:v>
                </c:pt>
                <c:pt idx="1">
                  <c:v>30727</c:v>
                </c:pt>
                <c:pt idx="2">
                  <c:v>35923</c:v>
                </c:pt>
                <c:pt idx="3">
                  <c:v>56684</c:v>
                </c:pt>
                <c:pt idx="4">
                  <c:v>44978</c:v>
                </c:pt>
                <c:pt idx="5">
                  <c:v>45564</c:v>
                </c:pt>
                <c:pt idx="6">
                  <c:v>56831</c:v>
                </c:pt>
                <c:pt idx="7">
                  <c:v>103256</c:v>
                </c:pt>
                <c:pt idx="8">
                  <c:v>40335</c:v>
                </c:pt>
                <c:pt idx="9">
                  <c:v>39140</c:v>
                </c:pt>
                <c:pt idx="10">
                  <c:v>38694</c:v>
                </c:pt>
                <c:pt idx="11">
                  <c:v>44811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24399</c:v>
                </c:pt>
                <c:pt idx="1">
                  <c:v>33778</c:v>
                </c:pt>
                <c:pt idx="2">
                  <c:v>23795</c:v>
                </c:pt>
                <c:pt idx="3">
                  <c:v>0</c:v>
                </c:pt>
                <c:pt idx="4">
                  <c:v>1589</c:v>
                </c:pt>
                <c:pt idx="5">
                  <c:v>6922</c:v>
                </c:pt>
                <c:pt idx="6">
                  <c:v>39353</c:v>
                </c:pt>
                <c:pt idx="7">
                  <c:v>49990</c:v>
                </c:pt>
                <c:pt idx="8">
                  <c:v>21612</c:v>
                </c:pt>
                <c:pt idx="9">
                  <c:v>12811</c:v>
                </c:pt>
                <c:pt idx="10">
                  <c:v>10188</c:v>
                </c:pt>
                <c:pt idx="11">
                  <c:v>7116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37904"/>
        <c:axId val="311039472"/>
      </c:lineChart>
      <c:catAx>
        <c:axId val="31103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9472"/>
        <c:crosses val="autoZero"/>
        <c:auto val="1"/>
        <c:lblAlgn val="ctr"/>
        <c:lblOffset val="100"/>
        <c:noMultiLvlLbl val="0"/>
      </c:catAx>
      <c:valAx>
        <c:axId val="31103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103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991981987288997"/>
          <c:y val="5.9179066495015122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89" Type="http://schemas.openxmlformats.org/officeDocument/2006/relationships/chart" Target="../charts/chart85.xml"/><Relationship Id="rId97" Type="http://schemas.openxmlformats.org/officeDocument/2006/relationships/chart" Target="../charts/chart93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8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chart" Target="../charts/chart83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90" Type="http://schemas.openxmlformats.org/officeDocument/2006/relationships/chart" Target="../charts/chart86.xml"/><Relationship Id="rId95" Type="http://schemas.openxmlformats.org/officeDocument/2006/relationships/chart" Target="../charts/chart91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93" Type="http://schemas.openxmlformats.org/officeDocument/2006/relationships/chart" Target="../charts/chart89.xml"/><Relationship Id="rId98" Type="http://schemas.openxmlformats.org/officeDocument/2006/relationships/chart" Target="../charts/chart94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88" Type="http://schemas.openxmlformats.org/officeDocument/2006/relationships/chart" Target="../charts/chart84.xml"/><Relationship Id="rId91" Type="http://schemas.openxmlformats.org/officeDocument/2006/relationships/chart" Target="../charts/chart87.xml"/><Relationship Id="rId96" Type="http://schemas.openxmlformats.org/officeDocument/2006/relationships/chart" Target="../charts/chart92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Relationship Id="rId94" Type="http://schemas.openxmlformats.org/officeDocument/2006/relationships/chart" Target="../charts/chart90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1696</xdr:row>
      <xdr:rowOff>0</xdr:rowOff>
    </xdr:from>
    <xdr:to>
      <xdr:col>11</xdr:col>
      <xdr:colOff>628650</xdr:colOff>
      <xdr:row>1696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1816</xdr:row>
      <xdr:rowOff>121104</xdr:rowOff>
    </xdr:from>
    <xdr:to>
      <xdr:col>11</xdr:col>
      <xdr:colOff>277133</xdr:colOff>
      <xdr:row>1835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288</xdr:row>
      <xdr:rowOff>0</xdr:rowOff>
    </xdr:from>
    <xdr:to>
      <xdr:col>13</xdr:col>
      <xdr:colOff>733425</xdr:colOff>
      <xdr:row>288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532</xdr:row>
      <xdr:rowOff>0</xdr:rowOff>
    </xdr:from>
    <xdr:to>
      <xdr:col>12</xdr:col>
      <xdr:colOff>0</xdr:colOff>
      <xdr:row>532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532</xdr:row>
      <xdr:rowOff>0</xdr:rowOff>
    </xdr:from>
    <xdr:to>
      <xdr:col>12</xdr:col>
      <xdr:colOff>0</xdr:colOff>
      <xdr:row>532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1466</xdr:row>
      <xdr:rowOff>314324</xdr:rowOff>
    </xdr:from>
    <xdr:to>
      <xdr:col>7</xdr:col>
      <xdr:colOff>367393</xdr:colOff>
      <xdr:row>1477</xdr:row>
      <xdr:rowOff>19050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357</xdr:row>
      <xdr:rowOff>1</xdr:rowOff>
    </xdr:from>
    <xdr:to>
      <xdr:col>7</xdr:col>
      <xdr:colOff>977900</xdr:colOff>
      <xdr:row>365</xdr:row>
      <xdr:rowOff>19051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387</xdr:row>
      <xdr:rowOff>0</xdr:rowOff>
    </xdr:from>
    <xdr:to>
      <xdr:col>10</xdr:col>
      <xdr:colOff>12700</xdr:colOff>
      <xdr:row>395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371</xdr:row>
      <xdr:rowOff>273049</xdr:rowOff>
    </xdr:from>
    <xdr:to>
      <xdr:col>11</xdr:col>
      <xdr:colOff>966108</xdr:colOff>
      <xdr:row>380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402</xdr:row>
      <xdr:rowOff>31749</xdr:rowOff>
    </xdr:from>
    <xdr:to>
      <xdr:col>12</xdr:col>
      <xdr:colOff>13607</xdr:colOff>
      <xdr:row>409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418</xdr:row>
      <xdr:rowOff>0</xdr:rowOff>
    </xdr:from>
    <xdr:to>
      <xdr:col>8</xdr:col>
      <xdr:colOff>0</xdr:colOff>
      <xdr:row>426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477</xdr:row>
      <xdr:rowOff>0</xdr:rowOff>
    </xdr:from>
    <xdr:to>
      <xdr:col>10</xdr:col>
      <xdr:colOff>12700</xdr:colOff>
      <xdr:row>485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501</xdr:row>
      <xdr:rowOff>31749</xdr:rowOff>
    </xdr:from>
    <xdr:to>
      <xdr:col>12</xdr:col>
      <xdr:colOff>0</xdr:colOff>
      <xdr:row>509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442</xdr:row>
      <xdr:rowOff>6349</xdr:rowOff>
    </xdr:from>
    <xdr:to>
      <xdr:col>11</xdr:col>
      <xdr:colOff>952499</xdr:colOff>
      <xdr:row>450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570</xdr:row>
      <xdr:rowOff>0</xdr:rowOff>
    </xdr:from>
    <xdr:to>
      <xdr:col>8</xdr:col>
      <xdr:colOff>63500</xdr:colOff>
      <xdr:row>578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586</xdr:row>
      <xdr:rowOff>0</xdr:rowOff>
    </xdr:from>
    <xdr:to>
      <xdr:col>10</xdr:col>
      <xdr:colOff>12700</xdr:colOff>
      <xdr:row>594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338</xdr:row>
      <xdr:rowOff>23812</xdr:rowOff>
    </xdr:from>
    <xdr:to>
      <xdr:col>5</xdr:col>
      <xdr:colOff>971550</xdr:colOff>
      <xdr:row>348</xdr:row>
      <xdr:rowOff>285750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548595</xdr:colOff>
      <xdr:row>338</xdr:row>
      <xdr:rowOff>10205</xdr:rowOff>
    </xdr:from>
    <xdr:to>
      <xdr:col>12</xdr:col>
      <xdr:colOff>276224</xdr:colOff>
      <xdr:row>348</xdr:row>
      <xdr:rowOff>304800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195489</xdr:colOff>
      <xdr:row>93</xdr:row>
      <xdr:rowOff>39461</xdr:rowOff>
    </xdr:from>
    <xdr:to>
      <xdr:col>7</xdr:col>
      <xdr:colOff>625929</xdr:colOff>
      <xdr:row>101</xdr:row>
      <xdr:rowOff>29936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8939" y="16565336"/>
          <a:ext cx="239259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123824</xdr:colOff>
      <xdr:row>550</xdr:row>
      <xdr:rowOff>13607</xdr:rowOff>
    </xdr:from>
    <xdr:to>
      <xdr:col>5</xdr:col>
      <xdr:colOff>971549</xdr:colOff>
      <xdr:row>559</xdr:row>
      <xdr:rowOff>276225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733425</xdr:colOff>
      <xdr:row>550</xdr:row>
      <xdr:rowOff>8163</xdr:rowOff>
    </xdr:from>
    <xdr:to>
      <xdr:col>12</xdr:col>
      <xdr:colOff>416152</xdr:colOff>
      <xdr:row>560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</xdr:colOff>
      <xdr:row>602</xdr:row>
      <xdr:rowOff>0</xdr:rowOff>
    </xdr:from>
    <xdr:to>
      <xdr:col>8</xdr:col>
      <xdr:colOff>13608</xdr:colOff>
      <xdr:row>610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627</xdr:row>
      <xdr:rowOff>0</xdr:rowOff>
    </xdr:from>
    <xdr:to>
      <xdr:col>10</xdr:col>
      <xdr:colOff>12700</xdr:colOff>
      <xdr:row>635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123824</xdr:colOff>
      <xdr:row>673</xdr:row>
      <xdr:rowOff>13608</xdr:rowOff>
    </xdr:from>
    <xdr:to>
      <xdr:col>5</xdr:col>
      <xdr:colOff>971549</xdr:colOff>
      <xdr:row>682</xdr:row>
      <xdr:rowOff>285750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723900</xdr:colOff>
      <xdr:row>673</xdr:row>
      <xdr:rowOff>1</xdr:rowOff>
    </xdr:from>
    <xdr:to>
      <xdr:col>12</xdr:col>
      <xdr:colOff>314325</xdr:colOff>
      <xdr:row>683</xdr:row>
      <xdr:rowOff>1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693</xdr:row>
      <xdr:rowOff>0</xdr:rowOff>
    </xdr:from>
    <xdr:to>
      <xdr:col>8</xdr:col>
      <xdr:colOff>63500</xdr:colOff>
      <xdr:row>701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709</xdr:row>
      <xdr:rowOff>0</xdr:rowOff>
    </xdr:from>
    <xdr:to>
      <xdr:col>10</xdr:col>
      <xdr:colOff>12700</xdr:colOff>
      <xdr:row>717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725</xdr:row>
      <xdr:rowOff>0</xdr:rowOff>
    </xdr:from>
    <xdr:to>
      <xdr:col>8</xdr:col>
      <xdr:colOff>63500</xdr:colOff>
      <xdr:row>733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750</xdr:row>
      <xdr:rowOff>0</xdr:rowOff>
    </xdr:from>
    <xdr:to>
      <xdr:col>10</xdr:col>
      <xdr:colOff>12700</xdr:colOff>
      <xdr:row>758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123824</xdr:colOff>
      <xdr:row>796</xdr:row>
      <xdr:rowOff>13608</xdr:rowOff>
    </xdr:from>
    <xdr:to>
      <xdr:col>6</xdr:col>
      <xdr:colOff>9524</xdr:colOff>
      <xdr:row>805</xdr:row>
      <xdr:rowOff>276225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600075</xdr:colOff>
      <xdr:row>796</xdr:row>
      <xdr:rowOff>0</xdr:rowOff>
    </xdr:from>
    <xdr:to>
      <xdr:col>12</xdr:col>
      <xdr:colOff>285750</xdr:colOff>
      <xdr:row>805</xdr:row>
      <xdr:rowOff>285750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816</xdr:row>
      <xdr:rowOff>0</xdr:rowOff>
    </xdr:from>
    <xdr:to>
      <xdr:col>8</xdr:col>
      <xdr:colOff>63500</xdr:colOff>
      <xdr:row>824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940</xdr:row>
      <xdr:rowOff>0</xdr:rowOff>
    </xdr:from>
    <xdr:to>
      <xdr:col>8</xdr:col>
      <xdr:colOff>63500</xdr:colOff>
      <xdr:row>948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1062</xdr:row>
      <xdr:rowOff>0</xdr:rowOff>
    </xdr:from>
    <xdr:to>
      <xdr:col>8</xdr:col>
      <xdr:colOff>63500</xdr:colOff>
      <xdr:row>1070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1185</xdr:row>
      <xdr:rowOff>0</xdr:rowOff>
    </xdr:from>
    <xdr:to>
      <xdr:col>8</xdr:col>
      <xdr:colOff>27214</xdr:colOff>
      <xdr:row>1193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1308</xdr:row>
      <xdr:rowOff>0</xdr:rowOff>
    </xdr:from>
    <xdr:to>
      <xdr:col>8</xdr:col>
      <xdr:colOff>63500</xdr:colOff>
      <xdr:row>1316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919</xdr:row>
      <xdr:rowOff>13608</xdr:rowOff>
    </xdr:from>
    <xdr:to>
      <xdr:col>5</xdr:col>
      <xdr:colOff>962025</xdr:colOff>
      <xdr:row>930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638175</xdr:colOff>
      <xdr:row>919</xdr:row>
      <xdr:rowOff>0</xdr:rowOff>
    </xdr:from>
    <xdr:to>
      <xdr:col>12</xdr:col>
      <xdr:colOff>381000</xdr:colOff>
      <xdr:row>930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123824</xdr:colOff>
      <xdr:row>1042</xdr:row>
      <xdr:rowOff>13608</xdr:rowOff>
    </xdr:from>
    <xdr:to>
      <xdr:col>5</xdr:col>
      <xdr:colOff>971549</xdr:colOff>
      <xdr:row>1051</xdr:row>
      <xdr:rowOff>276225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666750</xdr:colOff>
      <xdr:row>1042</xdr:row>
      <xdr:rowOff>1</xdr:rowOff>
    </xdr:from>
    <xdr:to>
      <xdr:col>12</xdr:col>
      <xdr:colOff>323850</xdr:colOff>
      <xdr:row>1051</xdr:row>
      <xdr:rowOff>295276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1165</xdr:row>
      <xdr:rowOff>13608</xdr:rowOff>
    </xdr:from>
    <xdr:to>
      <xdr:col>6</xdr:col>
      <xdr:colOff>38100</xdr:colOff>
      <xdr:row>1175</xdr:row>
      <xdr:rowOff>9525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676275</xdr:colOff>
      <xdr:row>1165</xdr:row>
      <xdr:rowOff>1</xdr:rowOff>
    </xdr:from>
    <xdr:to>
      <xdr:col>12</xdr:col>
      <xdr:colOff>285750</xdr:colOff>
      <xdr:row>1175</xdr:row>
      <xdr:rowOff>1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123824</xdr:colOff>
      <xdr:row>1288</xdr:row>
      <xdr:rowOff>13608</xdr:rowOff>
    </xdr:from>
    <xdr:to>
      <xdr:col>6</xdr:col>
      <xdr:colOff>9524</xdr:colOff>
      <xdr:row>1298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657225</xdr:colOff>
      <xdr:row>1288</xdr:row>
      <xdr:rowOff>1</xdr:rowOff>
    </xdr:from>
    <xdr:to>
      <xdr:col>12</xdr:col>
      <xdr:colOff>304800</xdr:colOff>
      <xdr:row>1298</xdr:row>
      <xdr:rowOff>1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832</xdr:row>
      <xdr:rowOff>0</xdr:rowOff>
    </xdr:from>
    <xdr:to>
      <xdr:col>10</xdr:col>
      <xdr:colOff>12700</xdr:colOff>
      <xdr:row>840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873</xdr:row>
      <xdr:rowOff>0</xdr:rowOff>
    </xdr:from>
    <xdr:to>
      <xdr:col>10</xdr:col>
      <xdr:colOff>12700</xdr:colOff>
      <xdr:row>881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955</xdr:row>
      <xdr:rowOff>0</xdr:rowOff>
    </xdr:from>
    <xdr:to>
      <xdr:col>10</xdr:col>
      <xdr:colOff>12700</xdr:colOff>
      <xdr:row>963</xdr:row>
      <xdr:rowOff>0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1078</xdr:row>
      <xdr:rowOff>0</xdr:rowOff>
    </xdr:from>
    <xdr:to>
      <xdr:col>10</xdr:col>
      <xdr:colOff>12700</xdr:colOff>
      <xdr:row>1086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1201</xdr:row>
      <xdr:rowOff>0</xdr:rowOff>
    </xdr:from>
    <xdr:to>
      <xdr:col>10</xdr:col>
      <xdr:colOff>12700</xdr:colOff>
      <xdr:row>1209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1323</xdr:row>
      <xdr:rowOff>0</xdr:rowOff>
    </xdr:from>
    <xdr:to>
      <xdr:col>10</xdr:col>
      <xdr:colOff>12700</xdr:colOff>
      <xdr:row>1331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1242</xdr:row>
      <xdr:rowOff>0</xdr:rowOff>
    </xdr:from>
    <xdr:to>
      <xdr:col>10</xdr:col>
      <xdr:colOff>12700</xdr:colOff>
      <xdr:row>1250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xmlns="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1339</xdr:row>
      <xdr:rowOff>0</xdr:rowOff>
    </xdr:from>
    <xdr:to>
      <xdr:col>8</xdr:col>
      <xdr:colOff>63500</xdr:colOff>
      <xdr:row>1347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xmlns="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1364</xdr:row>
      <xdr:rowOff>0</xdr:rowOff>
    </xdr:from>
    <xdr:to>
      <xdr:col>10</xdr:col>
      <xdr:colOff>12700</xdr:colOff>
      <xdr:row>1372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xmlns="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848</xdr:row>
      <xdr:rowOff>0</xdr:rowOff>
    </xdr:from>
    <xdr:to>
      <xdr:col>8</xdr:col>
      <xdr:colOff>63500</xdr:colOff>
      <xdr:row>856</xdr:row>
      <xdr:rowOff>-1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971</xdr:row>
      <xdr:rowOff>0</xdr:rowOff>
    </xdr:from>
    <xdr:to>
      <xdr:col>8</xdr:col>
      <xdr:colOff>63500</xdr:colOff>
      <xdr:row>979</xdr:row>
      <xdr:rowOff>-1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1094</xdr:row>
      <xdr:rowOff>0</xdr:rowOff>
    </xdr:from>
    <xdr:to>
      <xdr:col>8</xdr:col>
      <xdr:colOff>63500</xdr:colOff>
      <xdr:row>1102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8</xdr:col>
      <xdr:colOff>63500</xdr:colOff>
      <xdr:row>1225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xmlns="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996</xdr:row>
      <xdr:rowOff>0</xdr:rowOff>
    </xdr:from>
    <xdr:to>
      <xdr:col>10</xdr:col>
      <xdr:colOff>12700</xdr:colOff>
      <xdr:row>1004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1120</xdr:row>
      <xdr:rowOff>0</xdr:rowOff>
    </xdr:from>
    <xdr:to>
      <xdr:col>10</xdr:col>
      <xdr:colOff>12700</xdr:colOff>
      <xdr:row>1128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1413</xdr:row>
      <xdr:rowOff>299352</xdr:rowOff>
    </xdr:from>
    <xdr:to>
      <xdr:col>12</xdr:col>
      <xdr:colOff>485775</xdr:colOff>
      <xdr:row>1423</xdr:row>
      <xdr:rowOff>276225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2</xdr:colOff>
      <xdr:row>1467</xdr:row>
      <xdr:rowOff>13607</xdr:rowOff>
    </xdr:from>
    <xdr:to>
      <xdr:col>12</xdr:col>
      <xdr:colOff>466726</xdr:colOff>
      <xdr:row>1476</xdr:row>
      <xdr:rowOff>266700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1494</xdr:row>
      <xdr:rowOff>314324</xdr:rowOff>
    </xdr:from>
    <xdr:to>
      <xdr:col>7</xdr:col>
      <xdr:colOff>367393</xdr:colOff>
      <xdr:row>1504</xdr:row>
      <xdr:rowOff>295275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13609</xdr:colOff>
      <xdr:row>1495</xdr:row>
      <xdr:rowOff>0</xdr:rowOff>
    </xdr:from>
    <xdr:to>
      <xdr:col>12</xdr:col>
      <xdr:colOff>342901</xdr:colOff>
      <xdr:row>1504</xdr:row>
      <xdr:rowOff>285750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1601</xdr:row>
      <xdr:rowOff>0</xdr:rowOff>
    </xdr:from>
    <xdr:to>
      <xdr:col>12</xdr:col>
      <xdr:colOff>0</xdr:colOff>
      <xdr:row>1601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19050</xdr:colOff>
      <xdr:row>1589</xdr:row>
      <xdr:rowOff>19050</xdr:rowOff>
    </xdr:from>
    <xdr:to>
      <xdr:col>7</xdr:col>
      <xdr:colOff>386443</xdr:colOff>
      <xdr:row>1599</xdr:row>
      <xdr:rowOff>28576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1589</xdr:row>
      <xdr:rowOff>0</xdr:rowOff>
    </xdr:from>
    <xdr:to>
      <xdr:col>12</xdr:col>
      <xdr:colOff>542925</xdr:colOff>
      <xdr:row>1598</xdr:row>
      <xdr:rowOff>295275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1670</xdr:row>
      <xdr:rowOff>0</xdr:rowOff>
    </xdr:from>
    <xdr:to>
      <xdr:col>7</xdr:col>
      <xdr:colOff>367393</xdr:colOff>
      <xdr:row>1679</xdr:row>
      <xdr:rowOff>304800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1670</xdr:row>
      <xdr:rowOff>2</xdr:rowOff>
    </xdr:from>
    <xdr:to>
      <xdr:col>12</xdr:col>
      <xdr:colOff>495300</xdr:colOff>
      <xdr:row>1679</xdr:row>
      <xdr:rowOff>266701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19050</xdr:colOff>
      <xdr:row>1529</xdr:row>
      <xdr:rowOff>0</xdr:rowOff>
    </xdr:from>
    <xdr:to>
      <xdr:col>7</xdr:col>
      <xdr:colOff>386443</xdr:colOff>
      <xdr:row>1538</xdr:row>
      <xdr:rowOff>304800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1529</xdr:row>
      <xdr:rowOff>1</xdr:rowOff>
    </xdr:from>
    <xdr:to>
      <xdr:col>12</xdr:col>
      <xdr:colOff>409575</xdr:colOff>
      <xdr:row>1538</xdr:row>
      <xdr:rowOff>304800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1541</xdr:row>
      <xdr:rowOff>1</xdr:rowOff>
    </xdr:from>
    <xdr:to>
      <xdr:col>7</xdr:col>
      <xdr:colOff>367393</xdr:colOff>
      <xdr:row>1551</xdr:row>
      <xdr:rowOff>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57150</xdr:colOff>
      <xdr:row>1540</xdr:row>
      <xdr:rowOff>297998</xdr:rowOff>
    </xdr:from>
    <xdr:to>
      <xdr:col>12</xdr:col>
      <xdr:colOff>504825</xdr:colOff>
      <xdr:row>1550</xdr:row>
      <xdr:rowOff>276226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595</xdr:row>
      <xdr:rowOff>12700</xdr:rowOff>
    </xdr:from>
    <xdr:to>
      <xdr:col>12</xdr:col>
      <xdr:colOff>857251</xdr:colOff>
      <xdr:row>600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656</xdr:row>
      <xdr:rowOff>18143</xdr:rowOff>
    </xdr:from>
    <xdr:to>
      <xdr:col>12</xdr:col>
      <xdr:colOff>857250</xdr:colOff>
      <xdr:row>662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718</xdr:row>
      <xdr:rowOff>15875</xdr:rowOff>
    </xdr:from>
    <xdr:to>
      <xdr:col>12</xdr:col>
      <xdr:colOff>843639</xdr:colOff>
      <xdr:row>723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779</xdr:row>
      <xdr:rowOff>29483</xdr:rowOff>
    </xdr:from>
    <xdr:to>
      <xdr:col>12</xdr:col>
      <xdr:colOff>859518</xdr:colOff>
      <xdr:row>785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841</xdr:row>
      <xdr:rowOff>0</xdr:rowOff>
    </xdr:from>
    <xdr:to>
      <xdr:col>12</xdr:col>
      <xdr:colOff>859516</xdr:colOff>
      <xdr:row>846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902</xdr:row>
      <xdr:rowOff>47625</xdr:rowOff>
    </xdr:from>
    <xdr:to>
      <xdr:col>12</xdr:col>
      <xdr:colOff>845909</xdr:colOff>
      <xdr:row>908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964</xdr:row>
      <xdr:rowOff>18143</xdr:rowOff>
    </xdr:from>
    <xdr:to>
      <xdr:col>12</xdr:col>
      <xdr:colOff>843643</xdr:colOff>
      <xdr:row>969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1026</xdr:row>
      <xdr:rowOff>18143</xdr:rowOff>
    </xdr:from>
    <xdr:to>
      <xdr:col>12</xdr:col>
      <xdr:colOff>857250</xdr:colOff>
      <xdr:row>1031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1087</xdr:row>
      <xdr:rowOff>15875</xdr:rowOff>
    </xdr:from>
    <xdr:to>
      <xdr:col>12</xdr:col>
      <xdr:colOff>830036</xdr:colOff>
      <xdr:row>1092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1148</xdr:row>
      <xdr:rowOff>27215</xdr:rowOff>
    </xdr:from>
    <xdr:to>
      <xdr:col>12</xdr:col>
      <xdr:colOff>859517</xdr:colOff>
      <xdr:row>1154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1210</xdr:row>
      <xdr:rowOff>31750</xdr:rowOff>
    </xdr:from>
    <xdr:to>
      <xdr:col>12</xdr:col>
      <xdr:colOff>832304</xdr:colOff>
      <xdr:row>1215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xmlns="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1271</xdr:row>
      <xdr:rowOff>20411</xdr:rowOff>
    </xdr:from>
    <xdr:to>
      <xdr:col>12</xdr:col>
      <xdr:colOff>857250</xdr:colOff>
      <xdr:row>1277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1332</xdr:row>
      <xdr:rowOff>31750</xdr:rowOff>
    </xdr:from>
    <xdr:to>
      <xdr:col>12</xdr:col>
      <xdr:colOff>832303</xdr:colOff>
      <xdr:row>1337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xmlns="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532</xdr:row>
      <xdr:rowOff>323850</xdr:rowOff>
    </xdr:from>
    <xdr:to>
      <xdr:col>12</xdr:col>
      <xdr:colOff>835477</xdr:colOff>
      <xdr:row>539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111</xdr:row>
      <xdr:rowOff>13607</xdr:rowOff>
    </xdr:from>
    <xdr:to>
      <xdr:col>13</xdr:col>
      <xdr:colOff>27213</xdr:colOff>
      <xdr:row>227</xdr:row>
      <xdr:rowOff>152400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19454132"/>
          <a:ext cx="12466864" cy="18922093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1398</xdr:row>
      <xdr:rowOff>24651</xdr:rowOff>
    </xdr:from>
    <xdr:to>
      <xdr:col>12</xdr:col>
      <xdr:colOff>435230</xdr:colOff>
      <xdr:row>1410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1618</xdr:row>
      <xdr:rowOff>0</xdr:rowOff>
    </xdr:from>
    <xdr:to>
      <xdr:col>7</xdr:col>
      <xdr:colOff>367393</xdr:colOff>
      <xdr:row>1627</xdr:row>
      <xdr:rowOff>276225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1618</xdr:row>
      <xdr:rowOff>1</xdr:rowOff>
    </xdr:from>
    <xdr:to>
      <xdr:col>12</xdr:col>
      <xdr:colOff>590550</xdr:colOff>
      <xdr:row>1627</xdr:row>
      <xdr:rowOff>295275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1651</xdr:row>
      <xdr:rowOff>2</xdr:rowOff>
    </xdr:from>
    <xdr:to>
      <xdr:col>12</xdr:col>
      <xdr:colOff>485775</xdr:colOff>
      <xdr:row>1660</xdr:row>
      <xdr:rowOff>304801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1651</xdr:row>
      <xdr:rowOff>0</xdr:rowOff>
    </xdr:from>
    <xdr:to>
      <xdr:col>7</xdr:col>
      <xdr:colOff>367393</xdr:colOff>
      <xdr:row>1660</xdr:row>
      <xdr:rowOff>295275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0</xdr:colOff>
      <xdr:row>245</xdr:row>
      <xdr:rowOff>13608</xdr:rowOff>
    </xdr:from>
    <xdr:to>
      <xdr:col>11</xdr:col>
      <xdr:colOff>0</xdr:colOff>
      <xdr:row>264</xdr:row>
      <xdr:rowOff>304801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0</xdr:colOff>
      <xdr:row>268</xdr:row>
      <xdr:rowOff>1</xdr:rowOff>
    </xdr:from>
    <xdr:to>
      <xdr:col>11</xdr:col>
      <xdr:colOff>0</xdr:colOff>
      <xdr:row>287</xdr:row>
      <xdr:rowOff>295275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0</xdr:colOff>
      <xdr:row>288</xdr:row>
      <xdr:rowOff>1</xdr:rowOff>
    </xdr:from>
    <xdr:to>
      <xdr:col>11</xdr:col>
      <xdr:colOff>13608</xdr:colOff>
      <xdr:row>304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0</xdr:colOff>
      <xdr:row>306</xdr:row>
      <xdr:rowOff>0</xdr:rowOff>
    </xdr:from>
    <xdr:to>
      <xdr:col>11</xdr:col>
      <xdr:colOff>13608</xdr:colOff>
      <xdr:row>321</xdr:row>
      <xdr:rowOff>295275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427</xdr:row>
      <xdr:rowOff>0</xdr:rowOff>
    </xdr:from>
    <xdr:to>
      <xdr:col>11</xdr:col>
      <xdr:colOff>966108</xdr:colOff>
      <xdr:row>435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486</xdr:row>
      <xdr:rowOff>0</xdr:rowOff>
    </xdr:from>
    <xdr:to>
      <xdr:col>11</xdr:col>
      <xdr:colOff>966108</xdr:colOff>
      <xdr:row>493</xdr:row>
      <xdr:rowOff>304800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611</xdr:row>
      <xdr:rowOff>0</xdr:rowOff>
    </xdr:from>
    <xdr:to>
      <xdr:col>11</xdr:col>
      <xdr:colOff>952500</xdr:colOff>
      <xdr:row>619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11</xdr:col>
      <xdr:colOff>952500</xdr:colOff>
      <xdr:row>643</xdr:row>
      <xdr:rowOff>304800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xmlns="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734</xdr:row>
      <xdr:rowOff>0</xdr:rowOff>
    </xdr:from>
    <xdr:to>
      <xdr:col>11</xdr:col>
      <xdr:colOff>952500</xdr:colOff>
      <xdr:row>742</xdr:row>
      <xdr:rowOff>1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xmlns="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759</xdr:row>
      <xdr:rowOff>0</xdr:rowOff>
    </xdr:from>
    <xdr:to>
      <xdr:col>11</xdr:col>
      <xdr:colOff>952500</xdr:colOff>
      <xdr:row>766</xdr:row>
      <xdr:rowOff>304800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xmlns="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857</xdr:row>
      <xdr:rowOff>0</xdr:rowOff>
    </xdr:from>
    <xdr:to>
      <xdr:col>11</xdr:col>
      <xdr:colOff>952500</xdr:colOff>
      <xdr:row>865</xdr:row>
      <xdr:rowOff>1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xmlns="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882</xdr:row>
      <xdr:rowOff>0</xdr:rowOff>
    </xdr:from>
    <xdr:to>
      <xdr:col>11</xdr:col>
      <xdr:colOff>952500</xdr:colOff>
      <xdr:row>889</xdr:row>
      <xdr:rowOff>304800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xmlns="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980</xdr:row>
      <xdr:rowOff>0</xdr:rowOff>
    </xdr:from>
    <xdr:to>
      <xdr:col>11</xdr:col>
      <xdr:colOff>952500</xdr:colOff>
      <xdr:row>988</xdr:row>
      <xdr:rowOff>1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xmlns="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1005</xdr:row>
      <xdr:rowOff>0</xdr:rowOff>
    </xdr:from>
    <xdr:to>
      <xdr:col>11</xdr:col>
      <xdr:colOff>952500</xdr:colOff>
      <xdr:row>1012</xdr:row>
      <xdr:rowOff>304800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xmlns="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0</xdr:colOff>
      <xdr:row>1103</xdr:row>
      <xdr:rowOff>0</xdr:rowOff>
    </xdr:from>
    <xdr:to>
      <xdr:col>11</xdr:col>
      <xdr:colOff>952500</xdr:colOff>
      <xdr:row>1111</xdr:row>
      <xdr:rowOff>1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xmlns="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1129</xdr:row>
      <xdr:rowOff>0</xdr:rowOff>
    </xdr:from>
    <xdr:to>
      <xdr:col>11</xdr:col>
      <xdr:colOff>952500</xdr:colOff>
      <xdr:row>1136</xdr:row>
      <xdr:rowOff>304800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xmlns="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1226</xdr:row>
      <xdr:rowOff>0</xdr:rowOff>
    </xdr:from>
    <xdr:to>
      <xdr:col>11</xdr:col>
      <xdr:colOff>952500</xdr:colOff>
      <xdr:row>1234</xdr:row>
      <xdr:rowOff>1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xmlns="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1251</xdr:row>
      <xdr:rowOff>0</xdr:rowOff>
    </xdr:from>
    <xdr:to>
      <xdr:col>11</xdr:col>
      <xdr:colOff>952500</xdr:colOff>
      <xdr:row>1258</xdr:row>
      <xdr:rowOff>304800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xmlns="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1348</xdr:row>
      <xdr:rowOff>0</xdr:rowOff>
    </xdr:from>
    <xdr:to>
      <xdr:col>11</xdr:col>
      <xdr:colOff>952500</xdr:colOff>
      <xdr:row>1356</xdr:row>
      <xdr:rowOff>1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xmlns="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1373</xdr:row>
      <xdr:rowOff>0</xdr:rowOff>
    </xdr:from>
    <xdr:to>
      <xdr:col>11</xdr:col>
      <xdr:colOff>952500</xdr:colOff>
      <xdr:row>1380</xdr:row>
      <xdr:rowOff>304800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xmlns="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0/12.-%20DIC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 2020"/>
      <sheetName val="Hoja1"/>
    </sheetNames>
    <sheetDataSet>
      <sheetData sheetId="0"/>
      <sheetData sheetId="1">
        <row r="3">
          <cell r="A3" t="str">
            <v>Ceuta</v>
          </cell>
          <cell r="B3">
            <v>3.8731742896992998E-4</v>
          </cell>
        </row>
        <row r="4">
          <cell r="A4" t="str">
            <v>Melilla</v>
          </cell>
          <cell r="B4">
            <v>6.7073593014713997E-4</v>
          </cell>
        </row>
        <row r="5">
          <cell r="A5" t="str">
            <v>Baleares (Islas)</v>
          </cell>
          <cell r="B5">
            <v>3.1750160413795002E-3</v>
          </cell>
        </row>
        <row r="6">
          <cell r="A6" t="str">
            <v>Canarias</v>
          </cell>
          <cell r="B6">
            <v>4.1741085841917004E-3</v>
          </cell>
        </row>
        <row r="7">
          <cell r="A7" t="str">
            <v>Rioja (La)</v>
          </cell>
          <cell r="B7">
            <v>7.6379904566493996E-3</v>
          </cell>
        </row>
        <row r="8">
          <cell r="A8" t="str">
            <v>Murcia (Región de)</v>
          </cell>
          <cell r="B8">
            <v>8.2018473195375006E-3</v>
          </cell>
        </row>
        <row r="9">
          <cell r="A9" t="str">
            <v>Navarra (Comunidad Foral de)</v>
          </cell>
          <cell r="B9">
            <v>9.9456411547101994E-3</v>
          </cell>
        </row>
        <row r="10">
          <cell r="A10" t="str">
            <v>Aragón</v>
          </cell>
          <cell r="B10">
            <v>1.2790830968713999E-2</v>
          </cell>
        </row>
        <row r="11">
          <cell r="A11" t="str">
            <v>Extremadura</v>
          </cell>
          <cell r="B11">
            <v>1.7497204419910001E-2</v>
          </cell>
        </row>
        <row r="12">
          <cell r="A12" t="str">
            <v>Cantabria</v>
          </cell>
          <cell r="B12">
            <v>1.9214346933921E-2</v>
          </cell>
        </row>
        <row r="13">
          <cell r="A13" t="str">
            <v>Comunidad Valenciana</v>
          </cell>
          <cell r="B13">
            <v>2.5546391184379E-2</v>
          </cell>
        </row>
        <row r="14">
          <cell r="A14" t="str">
            <v>Castilla - La Mancha</v>
          </cell>
          <cell r="B14">
            <v>2.8712064000758E-2</v>
          </cell>
        </row>
        <row r="15">
          <cell r="A15" t="str">
            <v>País Vasco</v>
          </cell>
          <cell r="B15">
            <v>3.2681694736899997E-2</v>
          </cell>
        </row>
        <row r="16">
          <cell r="A16" t="str">
            <v>Asturias (Principado de)</v>
          </cell>
          <cell r="B16">
            <v>4.5835460747483001E-2</v>
          </cell>
        </row>
        <row r="17">
          <cell r="A17" t="str">
            <v>Andalucía</v>
          </cell>
          <cell r="B17">
            <v>4.7945424665043E-2</v>
          </cell>
        </row>
        <row r="18">
          <cell r="A18" t="str">
            <v>Cataluña</v>
          </cell>
          <cell r="B18">
            <v>5.4347887691465001E-2</v>
          </cell>
        </row>
        <row r="19">
          <cell r="A19" t="str">
            <v>Galicia</v>
          </cell>
          <cell r="B19">
            <v>7.0168296342978997E-2</v>
          </cell>
        </row>
        <row r="20">
          <cell r="A20" t="str">
            <v>Madrid (Comunidad de)</v>
          </cell>
          <cell r="B20">
            <v>0.18708409254642</v>
          </cell>
        </row>
        <row r="21">
          <cell r="A21" t="str">
            <v>Castilla y León</v>
          </cell>
          <cell r="B21">
            <v>0.42398364884645001</v>
          </cell>
        </row>
        <row r="25">
          <cell r="A25" t="str">
            <v>Melilla</v>
          </cell>
          <cell r="B25">
            <v>6.6747271090701003E-4</v>
          </cell>
        </row>
        <row r="26">
          <cell r="A26" t="str">
            <v>Ceuta</v>
          </cell>
          <cell r="B26">
            <v>9.5917325321054001E-4</v>
          </cell>
        </row>
        <row r="27">
          <cell r="A27" t="str">
            <v>Baleares (Islas)</v>
          </cell>
          <cell r="B27">
            <v>6.8718053046403996E-3</v>
          </cell>
        </row>
        <row r="28">
          <cell r="A28" t="str">
            <v>Canarias</v>
          </cell>
          <cell r="B28">
            <v>6.9761720414553002E-3</v>
          </cell>
        </row>
        <row r="29">
          <cell r="A29" t="str">
            <v>Rioja (La)</v>
          </cell>
          <cell r="B29">
            <v>1.2328865852995001E-2</v>
          </cell>
        </row>
        <row r="30">
          <cell r="A30" t="str">
            <v>Murcia (Región de)</v>
          </cell>
          <cell r="B30">
            <v>1.3010107161008E-2</v>
          </cell>
        </row>
        <row r="31">
          <cell r="A31" t="str">
            <v>Navarra (Comunidad Foral de)</v>
          </cell>
          <cell r="B31">
            <v>1.9838163378407998E-2</v>
          </cell>
        </row>
        <row r="32">
          <cell r="A32" t="str">
            <v>Aragón</v>
          </cell>
          <cell r="B32">
            <v>2.2097921651276001E-2</v>
          </cell>
        </row>
        <row r="33">
          <cell r="A33" t="str">
            <v>Extremadura</v>
          </cell>
          <cell r="B33">
            <v>2.2124978003274998E-2</v>
          </cell>
        </row>
        <row r="34">
          <cell r="A34" t="str">
            <v>Cantabria</v>
          </cell>
          <cell r="B34">
            <v>2.6003375538616001E-2</v>
          </cell>
        </row>
        <row r="35">
          <cell r="A35" t="str">
            <v>Castilla - La Mancha</v>
          </cell>
          <cell r="B35">
            <v>4.5047978582797001E-2</v>
          </cell>
        </row>
        <row r="36">
          <cell r="A36" t="str">
            <v>Asturias (Principado de)</v>
          </cell>
          <cell r="B36">
            <v>4.7955832676377999E-2</v>
          </cell>
        </row>
        <row r="37">
          <cell r="A37" t="str">
            <v>Comunidad Valenciana</v>
          </cell>
          <cell r="B37">
            <v>5.3939454205243001E-2</v>
          </cell>
        </row>
        <row r="38">
          <cell r="A38" t="str">
            <v>Galicia</v>
          </cell>
          <cell r="B38">
            <v>5.7577104160218003E-2</v>
          </cell>
        </row>
        <row r="39">
          <cell r="A39" t="str">
            <v>Cataluña</v>
          </cell>
          <cell r="B39">
            <v>6.5218735440549999E-2</v>
          </cell>
        </row>
        <row r="40">
          <cell r="A40" t="str">
            <v>País Vasco</v>
          </cell>
          <cell r="B40">
            <v>6.9770267297318E-2</v>
          </cell>
        </row>
        <row r="41">
          <cell r="A41" t="str">
            <v>Andalucía</v>
          </cell>
          <cell r="B41">
            <v>7.2211890123937E-2</v>
          </cell>
        </row>
        <row r="42">
          <cell r="A42" t="str">
            <v>Castilla y León</v>
          </cell>
          <cell r="B42">
            <v>0.16433214002061</v>
          </cell>
        </row>
        <row r="43">
          <cell r="A43" t="str">
            <v>Madrid (Comunidad de)</v>
          </cell>
          <cell r="B43">
            <v>0.29306856259714997</v>
          </cell>
        </row>
        <row r="47">
          <cell r="A47" t="str">
            <v>Resto de América</v>
          </cell>
          <cell r="B47">
            <v>5.2753801072436997E-2</v>
          </cell>
        </row>
        <row r="48">
          <cell r="A48" t="str">
            <v>Resto del mundo</v>
          </cell>
          <cell r="B48">
            <v>5.0504096019254999E-2</v>
          </cell>
        </row>
        <row r="49">
          <cell r="A49" t="str">
            <v>Resto de Europa</v>
          </cell>
          <cell r="B49">
            <v>0.12576678984362</v>
          </cell>
        </row>
        <row r="50">
          <cell r="A50" t="str">
            <v>Canadá</v>
          </cell>
          <cell r="B50">
            <v>1.9246288012246999E-3</v>
          </cell>
        </row>
        <row r="51">
          <cell r="A51" t="str">
            <v>Japón</v>
          </cell>
          <cell r="B51">
            <v>2.1442703074947E-3</v>
          </cell>
        </row>
        <row r="52">
          <cell r="A52" t="str">
            <v>Méjico</v>
          </cell>
          <cell r="B52">
            <v>3.4465977520931998E-3</v>
          </cell>
        </row>
        <row r="53">
          <cell r="A53" t="str">
            <v>Brasil</v>
          </cell>
          <cell r="B53">
            <v>1.1127568927204E-2</v>
          </cell>
        </row>
        <row r="54">
          <cell r="A54" t="str">
            <v>China</v>
          </cell>
          <cell r="B54">
            <v>1.2058986342022E-2</v>
          </cell>
        </row>
        <row r="55">
          <cell r="A55" t="str">
            <v>EEUU</v>
          </cell>
          <cell r="B55">
            <v>1.4369145197850999E-2</v>
          </cell>
        </row>
        <row r="56">
          <cell r="A56" t="str">
            <v>Italia</v>
          </cell>
          <cell r="B56">
            <v>4.6823139269236001E-2</v>
          </cell>
        </row>
        <row r="57">
          <cell r="A57" t="str">
            <v>Alemania</v>
          </cell>
          <cell r="B57">
            <v>5.5665427749518999E-2</v>
          </cell>
        </row>
        <row r="58">
          <cell r="A58" t="str">
            <v>Benelux (Bélgica, Holanda y Luxemburgo)</v>
          </cell>
          <cell r="B58">
            <v>6.5876735354304994E-2</v>
          </cell>
        </row>
        <row r="59">
          <cell r="A59" t="str">
            <v>Reino Unido</v>
          </cell>
          <cell r="B59">
            <v>0.1331648879051</v>
          </cell>
        </row>
        <row r="60">
          <cell r="A60" t="str">
            <v>Francia</v>
          </cell>
          <cell r="B60">
            <v>0.19648626222057</v>
          </cell>
        </row>
        <row r="61">
          <cell r="A61" t="str">
            <v>Portugal</v>
          </cell>
          <cell r="B61">
            <v>0.22788766323806001</v>
          </cell>
        </row>
        <row r="65">
          <cell r="A65" t="str">
            <v>Resto de América</v>
          </cell>
          <cell r="B65">
            <v>4.7313154337186997E-2</v>
          </cell>
        </row>
        <row r="66">
          <cell r="A66" t="str">
            <v>Resto del mundo</v>
          </cell>
          <cell r="B66">
            <v>7.2638303581469998E-2</v>
          </cell>
        </row>
        <row r="67">
          <cell r="A67" t="str">
            <v>Resto de Europa</v>
          </cell>
          <cell r="B67">
            <v>0.10013862766825</v>
          </cell>
        </row>
        <row r="68">
          <cell r="A68" t="str">
            <v>Canadá</v>
          </cell>
          <cell r="B68">
            <v>5.2386290051770999E-3</v>
          </cell>
        </row>
        <row r="69">
          <cell r="A69" t="str">
            <v>Japón</v>
          </cell>
          <cell r="B69">
            <v>8.3936736624636993E-3</v>
          </cell>
        </row>
        <row r="70">
          <cell r="A70" t="str">
            <v>Méjico</v>
          </cell>
          <cell r="B70">
            <v>1.0897686566166E-2</v>
          </cell>
        </row>
        <row r="71">
          <cell r="A71" t="str">
            <v>Brasil</v>
          </cell>
          <cell r="B71">
            <v>1.8083773719637E-2</v>
          </cell>
        </row>
        <row r="72">
          <cell r="A72" t="str">
            <v>China</v>
          </cell>
          <cell r="B72">
            <v>2.0450091972697999E-2</v>
          </cell>
        </row>
        <row r="73">
          <cell r="A73" t="str">
            <v>EEUU</v>
          </cell>
          <cell r="B73">
            <v>2.8507901945070999E-2</v>
          </cell>
        </row>
        <row r="74">
          <cell r="A74" t="str">
            <v>Italia</v>
          </cell>
          <cell r="B74">
            <v>4.8590521503680997E-2</v>
          </cell>
        </row>
        <row r="75">
          <cell r="A75" t="str">
            <v>Alemania</v>
          </cell>
          <cell r="B75">
            <v>7.2137316536290005E-2</v>
          </cell>
        </row>
        <row r="76">
          <cell r="A76" t="str">
            <v>Benelux (Bélgica, Holanda y Luxemburgo)</v>
          </cell>
          <cell r="B76">
            <v>8.0687097948761E-2</v>
          </cell>
        </row>
        <row r="77">
          <cell r="A77" t="str">
            <v>Reino Unido</v>
          </cell>
          <cell r="B77">
            <v>0.12297380016719001</v>
          </cell>
        </row>
        <row r="78">
          <cell r="A78" t="str">
            <v>Portugal</v>
          </cell>
          <cell r="B78">
            <v>0.14509294991322</v>
          </cell>
        </row>
        <row r="79">
          <cell r="A79" t="str">
            <v>Francia</v>
          </cell>
          <cell r="B79">
            <v>0.21885647147272999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2019</v>
          </cell>
          <cell r="B83">
            <v>389114</v>
          </cell>
          <cell r="C83">
            <v>467211</v>
          </cell>
          <cell r="D83">
            <v>595289</v>
          </cell>
          <cell r="E83">
            <v>788566</v>
          </cell>
          <cell r="F83">
            <v>812511</v>
          </cell>
          <cell r="G83">
            <v>864561</v>
          </cell>
          <cell r="H83">
            <v>867353</v>
          </cell>
          <cell r="I83">
            <v>1199543</v>
          </cell>
          <cell r="J83">
            <v>870060</v>
          </cell>
          <cell r="K83">
            <v>800461</v>
          </cell>
          <cell r="L83">
            <v>639688</v>
          </cell>
          <cell r="M83">
            <v>614484</v>
          </cell>
        </row>
        <row r="84">
          <cell r="A84" t="str">
            <v>AÑO 2020</v>
          </cell>
          <cell r="B84">
            <v>440226</v>
          </cell>
          <cell r="C84">
            <v>530752</v>
          </cell>
          <cell r="D84">
            <v>223135</v>
          </cell>
          <cell r="E84">
            <v>0</v>
          </cell>
          <cell r="F84">
            <v>12656</v>
          </cell>
          <cell r="G84">
            <v>96672</v>
          </cell>
          <cell r="H84">
            <v>437556</v>
          </cell>
          <cell r="I84">
            <v>516707</v>
          </cell>
          <cell r="J84">
            <v>292947</v>
          </cell>
          <cell r="K84">
            <v>205905</v>
          </cell>
          <cell r="L84">
            <v>88453</v>
          </cell>
          <cell r="M84">
            <v>79551</v>
          </cell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2019</v>
          </cell>
          <cell r="B88">
            <v>655740</v>
          </cell>
          <cell r="C88">
            <v>759966</v>
          </cell>
          <cell r="D88">
            <v>1003448</v>
          </cell>
          <cell r="E88">
            <v>1361160</v>
          </cell>
          <cell r="F88">
            <v>1309968</v>
          </cell>
          <cell r="G88">
            <v>1417925</v>
          </cell>
          <cell r="H88">
            <v>1543564</v>
          </cell>
          <cell r="I88">
            <v>2248836</v>
          </cell>
          <cell r="J88">
            <v>1414754</v>
          </cell>
          <cell r="K88">
            <v>1330736</v>
          </cell>
          <cell r="L88">
            <v>1087118</v>
          </cell>
          <cell r="M88">
            <v>1095192</v>
          </cell>
        </row>
        <row r="89">
          <cell r="A89" t="str">
            <v>AÑO 2020</v>
          </cell>
          <cell r="B89">
            <v>721404</v>
          </cell>
          <cell r="C89">
            <v>852942</v>
          </cell>
          <cell r="D89">
            <v>377922</v>
          </cell>
          <cell r="E89">
            <v>0</v>
          </cell>
          <cell r="F89">
            <v>40337</v>
          </cell>
          <cell r="G89">
            <v>185143</v>
          </cell>
          <cell r="H89">
            <v>870779</v>
          </cell>
          <cell r="I89">
            <v>1149010</v>
          </cell>
          <cell r="J89">
            <v>490417</v>
          </cell>
          <cell r="K89">
            <v>332813</v>
          </cell>
          <cell r="L89">
            <v>160643</v>
          </cell>
          <cell r="M89">
            <v>144045</v>
          </cell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2019</v>
          </cell>
          <cell r="B95">
            <v>312582</v>
          </cell>
          <cell r="C95">
            <v>356296</v>
          </cell>
          <cell r="D95">
            <v>442840</v>
          </cell>
          <cell r="E95">
            <v>556947</v>
          </cell>
          <cell r="F95">
            <v>585358</v>
          </cell>
          <cell r="G95">
            <v>600466</v>
          </cell>
          <cell r="H95">
            <v>589861</v>
          </cell>
          <cell r="I95">
            <v>769600</v>
          </cell>
          <cell r="J95">
            <v>623824</v>
          </cell>
          <cell r="K95">
            <v>578995</v>
          </cell>
          <cell r="L95">
            <v>459227</v>
          </cell>
          <cell r="M95">
            <v>434410</v>
          </cell>
        </row>
        <row r="96">
          <cell r="A96" t="str">
            <v>AÑO 2020</v>
          </cell>
          <cell r="B96">
            <v>338158</v>
          </cell>
          <cell r="C96">
            <v>395133</v>
          </cell>
          <cell r="D96">
            <v>163990</v>
          </cell>
          <cell r="E96">
            <v>0</v>
          </cell>
          <cell r="F96">
            <v>10559</v>
          </cell>
          <cell r="G96">
            <v>65355</v>
          </cell>
          <cell r="H96">
            <v>273321</v>
          </cell>
          <cell r="I96">
            <v>333403</v>
          </cell>
          <cell r="J96">
            <v>209731</v>
          </cell>
          <cell r="K96">
            <v>164809</v>
          </cell>
          <cell r="L96">
            <v>73473</v>
          </cell>
          <cell r="M96">
            <v>64933</v>
          </cell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2019</v>
          </cell>
          <cell r="B100">
            <v>505504</v>
          </cell>
          <cell r="C100">
            <v>551807</v>
          </cell>
          <cell r="D100">
            <v>719992</v>
          </cell>
          <cell r="E100">
            <v>875427</v>
          </cell>
          <cell r="F100">
            <v>907259</v>
          </cell>
          <cell r="G100">
            <v>926038</v>
          </cell>
          <cell r="H100">
            <v>914909</v>
          </cell>
          <cell r="I100">
            <v>1198775</v>
          </cell>
          <cell r="J100">
            <v>980949</v>
          </cell>
          <cell r="K100">
            <v>932536</v>
          </cell>
          <cell r="L100">
            <v>742242</v>
          </cell>
          <cell r="M100">
            <v>683808</v>
          </cell>
        </row>
        <row r="101">
          <cell r="A101" t="str">
            <v>AÑO 2020</v>
          </cell>
          <cell r="B101">
            <v>535902</v>
          </cell>
          <cell r="C101">
            <v>607166</v>
          </cell>
          <cell r="D101">
            <v>268143</v>
          </cell>
          <cell r="E101">
            <v>0</v>
          </cell>
          <cell r="F101">
            <v>30083</v>
          </cell>
          <cell r="G101">
            <v>115777</v>
          </cell>
          <cell r="H101">
            <v>435343</v>
          </cell>
          <cell r="I101">
            <v>563996</v>
          </cell>
          <cell r="J101">
            <v>321495</v>
          </cell>
          <cell r="K101">
            <v>254237</v>
          </cell>
          <cell r="L101">
            <v>128476</v>
          </cell>
          <cell r="M101">
            <v>107560</v>
          </cell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2019</v>
          </cell>
          <cell r="B107">
            <v>9219</v>
          </cell>
          <cell r="C107">
            <v>8177</v>
          </cell>
          <cell r="D107">
            <v>10402</v>
          </cell>
          <cell r="E107">
            <v>22914</v>
          </cell>
          <cell r="F107">
            <v>20840</v>
          </cell>
          <cell r="G107">
            <v>22825</v>
          </cell>
          <cell r="H107">
            <v>20421</v>
          </cell>
          <cell r="I107">
            <v>25869</v>
          </cell>
          <cell r="J107">
            <v>28867</v>
          </cell>
          <cell r="K107">
            <v>19078</v>
          </cell>
          <cell r="L107">
            <v>13202</v>
          </cell>
          <cell r="M107">
            <v>15445</v>
          </cell>
        </row>
        <row r="108">
          <cell r="A108" t="str">
            <v>AÑO 2020</v>
          </cell>
          <cell r="B108">
            <v>8437</v>
          </cell>
          <cell r="C108">
            <v>9817</v>
          </cell>
          <cell r="D108">
            <v>7419</v>
          </cell>
          <cell r="E108">
            <v>0</v>
          </cell>
          <cell r="F108">
            <v>293</v>
          </cell>
          <cell r="G108">
            <v>1778</v>
          </cell>
          <cell r="H108">
            <v>7603</v>
          </cell>
          <cell r="I108">
            <v>8963</v>
          </cell>
          <cell r="J108">
            <v>7161</v>
          </cell>
          <cell r="K108">
            <v>3788</v>
          </cell>
          <cell r="L108">
            <v>1526</v>
          </cell>
          <cell r="M108">
            <v>1238</v>
          </cell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2019</v>
          </cell>
          <cell r="B112">
            <v>26703</v>
          </cell>
          <cell r="C112">
            <v>22675</v>
          </cell>
          <cell r="D112">
            <v>22430</v>
          </cell>
          <cell r="E112">
            <v>47886</v>
          </cell>
          <cell r="F112">
            <v>34462</v>
          </cell>
          <cell r="G112">
            <v>46467</v>
          </cell>
          <cell r="H112">
            <v>37058</v>
          </cell>
          <cell r="I112">
            <v>43780</v>
          </cell>
          <cell r="J112">
            <v>45976</v>
          </cell>
          <cell r="K112">
            <v>34301</v>
          </cell>
          <cell r="L112">
            <v>28711</v>
          </cell>
          <cell r="M112">
            <v>37289</v>
          </cell>
        </row>
        <row r="113">
          <cell r="A113" t="str">
            <v>AÑO 2020</v>
          </cell>
          <cell r="B113">
            <v>24298</v>
          </cell>
          <cell r="C113">
            <v>22084</v>
          </cell>
          <cell r="D113">
            <v>14336</v>
          </cell>
          <cell r="E113">
            <v>0</v>
          </cell>
          <cell r="F113">
            <v>3069</v>
          </cell>
          <cell r="G113">
            <v>5579</v>
          </cell>
          <cell r="H113">
            <v>14008</v>
          </cell>
          <cell r="I113">
            <v>16246</v>
          </cell>
          <cell r="J113">
            <v>13676</v>
          </cell>
          <cell r="K113">
            <v>7648</v>
          </cell>
          <cell r="L113">
            <v>4331</v>
          </cell>
          <cell r="M113">
            <v>3669</v>
          </cell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2019</v>
          </cell>
          <cell r="B120">
            <v>41964</v>
          </cell>
          <cell r="C120">
            <v>60499</v>
          </cell>
          <cell r="D120">
            <v>81563</v>
          </cell>
          <cell r="E120">
            <v>97680</v>
          </cell>
          <cell r="F120">
            <v>94003</v>
          </cell>
          <cell r="G120">
            <v>102822</v>
          </cell>
          <cell r="H120">
            <v>112470</v>
          </cell>
          <cell r="I120">
            <v>158349</v>
          </cell>
          <cell r="J120">
            <v>98551</v>
          </cell>
          <cell r="K120">
            <v>102895</v>
          </cell>
          <cell r="L120">
            <v>96453</v>
          </cell>
          <cell r="M120">
            <v>96114</v>
          </cell>
        </row>
        <row r="121">
          <cell r="A121" t="str">
            <v>AÑO 2020</v>
          </cell>
          <cell r="B121">
            <v>49718</v>
          </cell>
          <cell r="C121">
            <v>66943</v>
          </cell>
          <cell r="D121">
            <v>23099</v>
          </cell>
          <cell r="E121">
            <v>0</v>
          </cell>
          <cell r="F121">
            <v>648</v>
          </cell>
          <cell r="G121">
            <v>11081</v>
          </cell>
          <cell r="H121">
            <v>73573</v>
          </cell>
          <cell r="I121">
            <v>81225</v>
          </cell>
          <cell r="J121">
            <v>39769</v>
          </cell>
          <cell r="K121">
            <v>21047</v>
          </cell>
          <cell r="L121">
            <v>5014</v>
          </cell>
          <cell r="M121">
            <v>7312</v>
          </cell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2019</v>
          </cell>
          <cell r="B125">
            <v>71160</v>
          </cell>
          <cell r="C125">
            <v>106734</v>
          </cell>
          <cell r="D125">
            <v>147812</v>
          </cell>
          <cell r="E125">
            <v>204251</v>
          </cell>
          <cell r="F125">
            <v>161108</v>
          </cell>
          <cell r="G125">
            <v>183154</v>
          </cell>
          <cell r="H125">
            <v>231469</v>
          </cell>
          <cell r="I125">
            <v>421413</v>
          </cell>
          <cell r="J125">
            <v>174323</v>
          </cell>
          <cell r="K125">
            <v>181094</v>
          </cell>
          <cell r="L125">
            <v>176808</v>
          </cell>
          <cell r="M125">
            <v>222124</v>
          </cell>
        </row>
        <row r="126">
          <cell r="A126" t="str">
            <v>AÑO 2020</v>
          </cell>
          <cell r="B126">
            <v>82408</v>
          </cell>
          <cell r="C126">
            <v>115350</v>
          </cell>
          <cell r="D126">
            <v>37658</v>
          </cell>
          <cell r="E126">
            <v>0</v>
          </cell>
          <cell r="F126">
            <v>1812</v>
          </cell>
          <cell r="G126">
            <v>23157</v>
          </cell>
          <cell r="H126">
            <v>199755</v>
          </cell>
          <cell r="I126">
            <v>283744</v>
          </cell>
          <cell r="J126">
            <v>78812</v>
          </cell>
          <cell r="K126">
            <v>39101</v>
          </cell>
          <cell r="L126">
            <v>8388</v>
          </cell>
          <cell r="M126">
            <v>14158</v>
          </cell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2019</v>
          </cell>
          <cell r="B132">
            <v>3388</v>
          </cell>
          <cell r="C132">
            <v>4836</v>
          </cell>
          <cell r="D132">
            <v>9665</v>
          </cell>
          <cell r="E132">
            <v>26837</v>
          </cell>
          <cell r="F132">
            <v>24220</v>
          </cell>
          <cell r="G132">
            <v>40032</v>
          </cell>
          <cell r="H132">
            <v>59939</v>
          </cell>
          <cell r="I132">
            <v>97883</v>
          </cell>
          <cell r="J132">
            <v>22884</v>
          </cell>
          <cell r="K132">
            <v>13296</v>
          </cell>
          <cell r="L132">
            <v>5710</v>
          </cell>
          <cell r="M132">
            <v>4256</v>
          </cell>
        </row>
        <row r="133">
          <cell r="A133" t="str">
            <v>AÑO 2020</v>
          </cell>
          <cell r="B133">
            <v>5028</v>
          </cell>
          <cell r="C133">
            <v>5147</v>
          </cell>
          <cell r="D133">
            <v>3707</v>
          </cell>
          <cell r="E133">
            <v>0</v>
          </cell>
          <cell r="F133">
            <v>124</v>
          </cell>
          <cell r="G133">
            <v>6699</v>
          </cell>
          <cell r="H133">
            <v>37894</v>
          </cell>
          <cell r="I133">
            <v>44784</v>
          </cell>
          <cell r="J133">
            <v>12040</v>
          </cell>
          <cell r="K133">
            <v>2719</v>
          </cell>
          <cell r="L133">
            <v>513</v>
          </cell>
          <cell r="M133">
            <v>124</v>
          </cell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2019</v>
          </cell>
          <cell r="B137">
            <v>4417</v>
          </cell>
          <cell r="C137">
            <v>7497</v>
          </cell>
          <cell r="D137">
            <v>16168</v>
          </cell>
          <cell r="E137">
            <v>63218</v>
          </cell>
          <cell r="F137">
            <v>50806</v>
          </cell>
          <cell r="G137">
            <v>90337</v>
          </cell>
          <cell r="H137">
            <v>166201</v>
          </cell>
          <cell r="I137">
            <v>271082</v>
          </cell>
          <cell r="J137">
            <v>47626</v>
          </cell>
          <cell r="K137">
            <v>26718</v>
          </cell>
          <cell r="L137">
            <v>10935</v>
          </cell>
          <cell r="M137">
            <v>7327</v>
          </cell>
        </row>
        <row r="138">
          <cell r="A138" t="str">
            <v>AÑO 2020</v>
          </cell>
          <cell r="B138">
            <v>6116</v>
          </cell>
          <cell r="C138">
            <v>8733</v>
          </cell>
          <cell r="D138">
            <v>5803</v>
          </cell>
          <cell r="E138">
            <v>0</v>
          </cell>
          <cell r="F138">
            <v>238</v>
          </cell>
          <cell r="G138">
            <v>14218</v>
          </cell>
          <cell r="H138">
            <v>107218</v>
          </cell>
          <cell r="I138">
            <v>150261</v>
          </cell>
          <cell r="J138">
            <v>23411</v>
          </cell>
          <cell r="K138">
            <v>4891</v>
          </cell>
          <cell r="L138">
            <v>915</v>
          </cell>
          <cell r="M138">
            <v>195</v>
          </cell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2019</v>
          </cell>
          <cell r="B144">
            <v>2198</v>
          </cell>
          <cell r="C144">
            <v>5055</v>
          </cell>
          <cell r="D144">
            <v>7587</v>
          </cell>
          <cell r="E144">
            <v>23556</v>
          </cell>
          <cell r="F144">
            <v>32860</v>
          </cell>
          <cell r="G144">
            <v>37406</v>
          </cell>
          <cell r="H144">
            <v>30325</v>
          </cell>
          <cell r="I144">
            <v>46426</v>
          </cell>
          <cell r="J144">
            <v>42752</v>
          </cell>
          <cell r="K144">
            <v>28923</v>
          </cell>
          <cell r="L144">
            <v>11698</v>
          </cell>
          <cell r="M144">
            <v>8728</v>
          </cell>
        </row>
        <row r="145">
          <cell r="A145" t="str">
            <v>AÑO 2020</v>
          </cell>
          <cell r="B145">
            <v>4663</v>
          </cell>
          <cell r="C145">
            <v>5508</v>
          </cell>
          <cell r="D145">
            <v>2957</v>
          </cell>
          <cell r="E145">
            <v>0</v>
          </cell>
          <cell r="F145">
            <v>0</v>
          </cell>
          <cell r="G145">
            <v>281</v>
          </cell>
          <cell r="H145">
            <v>9577</v>
          </cell>
          <cell r="I145">
            <v>7719</v>
          </cell>
          <cell r="J145">
            <v>5033</v>
          </cell>
          <cell r="K145">
            <v>2605</v>
          </cell>
          <cell r="L145">
            <v>530</v>
          </cell>
          <cell r="M145">
            <v>146</v>
          </cell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2019</v>
          </cell>
          <cell r="B149">
            <v>3385</v>
          </cell>
          <cell r="C149">
            <v>9573</v>
          </cell>
          <cell r="D149">
            <v>11430</v>
          </cell>
          <cell r="E149">
            <v>37555</v>
          </cell>
          <cell r="F149">
            <v>39996</v>
          </cell>
          <cell r="G149">
            <v>47896</v>
          </cell>
          <cell r="H149">
            <v>60968</v>
          </cell>
          <cell r="I149">
            <v>74155</v>
          </cell>
          <cell r="J149">
            <v>48762</v>
          </cell>
          <cell r="K149">
            <v>39198</v>
          </cell>
          <cell r="L149">
            <v>16332</v>
          </cell>
          <cell r="M149">
            <v>16834</v>
          </cell>
        </row>
        <row r="150">
          <cell r="A150" t="str">
            <v>AÑO 2020</v>
          </cell>
          <cell r="B150">
            <v>8108</v>
          </cell>
          <cell r="C150">
            <v>10625</v>
          </cell>
          <cell r="D150">
            <v>4036</v>
          </cell>
          <cell r="E150">
            <v>0</v>
          </cell>
          <cell r="F150">
            <v>0</v>
          </cell>
          <cell r="G150">
            <v>1008</v>
          </cell>
          <cell r="H150">
            <v>15201</v>
          </cell>
          <cell r="I150">
            <v>10398</v>
          </cell>
          <cell r="J150">
            <v>7198</v>
          </cell>
          <cell r="K150">
            <v>3494</v>
          </cell>
          <cell r="L150">
            <v>806</v>
          </cell>
          <cell r="M150">
            <v>468</v>
          </cell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2019</v>
          </cell>
          <cell r="B157">
            <v>11997</v>
          </cell>
          <cell r="C157">
            <v>15829</v>
          </cell>
          <cell r="D157">
            <v>28009</v>
          </cell>
          <cell r="E157">
            <v>36476</v>
          </cell>
          <cell r="F157">
            <v>34539</v>
          </cell>
          <cell r="G157">
            <v>38313</v>
          </cell>
          <cell r="H157">
            <v>32751</v>
          </cell>
          <cell r="I157">
            <v>67395</v>
          </cell>
          <cell r="J157">
            <v>34893</v>
          </cell>
          <cell r="K157">
            <v>39280</v>
          </cell>
          <cell r="L157">
            <v>36659</v>
          </cell>
          <cell r="M157">
            <v>36379</v>
          </cell>
        </row>
        <row r="158">
          <cell r="A158" t="str">
            <v>AÑO 2020</v>
          </cell>
          <cell r="B158">
            <v>22801</v>
          </cell>
          <cell r="C158">
            <v>31044</v>
          </cell>
          <cell r="D158">
            <v>11837</v>
          </cell>
          <cell r="E158">
            <v>0</v>
          </cell>
          <cell r="F158">
            <v>659</v>
          </cell>
          <cell r="G158">
            <v>8557</v>
          </cell>
          <cell r="H158">
            <v>22301</v>
          </cell>
          <cell r="I158">
            <v>24477</v>
          </cell>
          <cell r="J158">
            <v>9427</v>
          </cell>
          <cell r="K158">
            <v>5097</v>
          </cell>
          <cell r="L158">
            <v>2763</v>
          </cell>
          <cell r="M158">
            <v>3013</v>
          </cell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2019</v>
          </cell>
          <cell r="B162">
            <v>24237</v>
          </cell>
          <cell r="C162">
            <v>30953</v>
          </cell>
          <cell r="D162">
            <v>49693</v>
          </cell>
          <cell r="E162">
            <v>76139</v>
          </cell>
          <cell r="F162">
            <v>71359</v>
          </cell>
          <cell r="G162">
            <v>78469</v>
          </cell>
          <cell r="H162">
            <v>76128</v>
          </cell>
          <cell r="I162">
            <v>136375</v>
          </cell>
          <cell r="J162">
            <v>76783</v>
          </cell>
          <cell r="K162">
            <v>77749</v>
          </cell>
          <cell r="L162">
            <v>73396</v>
          </cell>
          <cell r="M162">
            <v>82999</v>
          </cell>
        </row>
        <row r="163">
          <cell r="A163" t="str">
            <v>AÑO 2020</v>
          </cell>
          <cell r="B163">
            <v>40173</v>
          </cell>
          <cell r="C163">
            <v>55206</v>
          </cell>
          <cell r="D163">
            <v>24151</v>
          </cell>
          <cell r="E163">
            <v>0</v>
          </cell>
          <cell r="F163">
            <v>3546</v>
          </cell>
          <cell r="G163">
            <v>18482</v>
          </cell>
          <cell r="H163">
            <v>59901</v>
          </cell>
          <cell r="I163">
            <v>74375</v>
          </cell>
          <cell r="J163">
            <v>24213</v>
          </cell>
          <cell r="K163">
            <v>10631</v>
          </cell>
          <cell r="L163">
            <v>7539</v>
          </cell>
          <cell r="M163">
            <v>10879</v>
          </cell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2019</v>
          </cell>
          <cell r="B169">
            <v>7766</v>
          </cell>
          <cell r="C169">
            <v>16519</v>
          </cell>
          <cell r="D169">
            <v>15223</v>
          </cell>
          <cell r="E169">
            <v>24156</v>
          </cell>
          <cell r="F169">
            <v>20691</v>
          </cell>
          <cell r="G169">
            <v>22697</v>
          </cell>
          <cell r="H169">
            <v>21586</v>
          </cell>
          <cell r="I169">
            <v>34021</v>
          </cell>
          <cell r="J169">
            <v>18289</v>
          </cell>
          <cell r="K169">
            <v>17994</v>
          </cell>
          <cell r="L169">
            <v>16739</v>
          </cell>
          <cell r="M169">
            <v>19152</v>
          </cell>
        </row>
        <row r="170">
          <cell r="A170" t="str">
            <v>AÑO 2020</v>
          </cell>
          <cell r="B170">
            <v>11421</v>
          </cell>
          <cell r="C170">
            <v>17160</v>
          </cell>
          <cell r="D170">
            <v>10126</v>
          </cell>
          <cell r="E170">
            <v>0</v>
          </cell>
          <cell r="F170">
            <v>373</v>
          </cell>
          <cell r="G170">
            <v>2921</v>
          </cell>
          <cell r="H170">
            <v>13287</v>
          </cell>
          <cell r="I170">
            <v>16136</v>
          </cell>
          <cell r="J170">
            <v>9786</v>
          </cell>
          <cell r="K170">
            <v>5840</v>
          </cell>
          <cell r="L170">
            <v>4634</v>
          </cell>
          <cell r="M170">
            <v>2785</v>
          </cell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2019</v>
          </cell>
          <cell r="B174">
            <v>20334</v>
          </cell>
          <cell r="C174">
            <v>30727</v>
          </cell>
          <cell r="D174">
            <v>35923</v>
          </cell>
          <cell r="E174">
            <v>56684</v>
          </cell>
          <cell r="F174">
            <v>44978</v>
          </cell>
          <cell r="G174">
            <v>45564</v>
          </cell>
          <cell r="H174">
            <v>56831</v>
          </cell>
          <cell r="I174">
            <v>103256</v>
          </cell>
          <cell r="J174">
            <v>40335</v>
          </cell>
          <cell r="K174">
            <v>39140</v>
          </cell>
          <cell r="L174">
            <v>38694</v>
          </cell>
          <cell r="M174">
            <v>44811</v>
          </cell>
        </row>
        <row r="175">
          <cell r="A175" t="str">
            <v>AÑO 2020</v>
          </cell>
          <cell r="B175">
            <v>24399</v>
          </cell>
          <cell r="C175">
            <v>33778</v>
          </cell>
          <cell r="D175">
            <v>23795</v>
          </cell>
          <cell r="E175">
            <v>0</v>
          </cell>
          <cell r="F175">
            <v>1589</v>
          </cell>
          <cell r="G175">
            <v>6922</v>
          </cell>
          <cell r="H175">
            <v>39353</v>
          </cell>
          <cell r="I175">
            <v>49990</v>
          </cell>
          <cell r="J175">
            <v>21612</v>
          </cell>
          <cell r="K175">
            <v>12811</v>
          </cell>
          <cell r="L175">
            <v>10188</v>
          </cell>
          <cell r="M175">
            <v>7116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64"/>
  <sheetViews>
    <sheetView tabSelected="1" view="pageBreakPreview" topLeftCell="A1387" zoomScaleNormal="60" zoomScaleSheetLayoutView="100" workbookViewId="0">
      <selection activeCell="K1629" sqref="K1629"/>
    </sheetView>
  </sheetViews>
  <sheetFormatPr baseColWidth="10" defaultRowHeight="12.75" x14ac:dyDescent="0.2"/>
  <cols>
    <col min="1" max="1" width="1.85546875" style="10" customWidth="1"/>
    <col min="2" max="2" width="25.140625" style="10" customWidth="1"/>
    <col min="3" max="12" width="14.7109375" style="10" customWidth="1"/>
    <col min="13" max="13" width="13" style="10" customWidth="1"/>
    <col min="14" max="14" width="11.28515625" style="10" customWidth="1"/>
    <col min="15" max="16384" width="11.42578125" style="10"/>
  </cols>
  <sheetData>
    <row r="1" spans="1:13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</row>
    <row r="2" spans="1:13" x14ac:dyDescent="0.2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spans="1:13" x14ac:dyDescent="0.2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3" x14ac:dyDescent="0.2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3" x14ac:dyDescent="0.2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</row>
    <row r="6" spans="1:13" x14ac:dyDescent="0.2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</row>
    <row r="7" spans="1:13" x14ac:dyDescent="0.2">
      <c r="A7" s="99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</row>
    <row r="8" spans="1:13" x14ac:dyDescent="0.2">
      <c r="A8" s="99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</row>
    <row r="9" spans="1:13" x14ac:dyDescent="0.2">
      <c r="A9" s="99"/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</row>
    <row r="10" spans="1:13" x14ac:dyDescent="0.2">
      <c r="A10" s="99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</row>
    <row r="11" spans="1:13" x14ac:dyDescent="0.2">
      <c r="A11" s="99"/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</row>
    <row r="12" spans="1:13" x14ac:dyDescent="0.2">
      <c r="A12" s="99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</row>
    <row r="13" spans="1:13" ht="70.5" x14ac:dyDescent="0.2">
      <c r="A13" s="99"/>
      <c r="B13" s="325" t="s">
        <v>31</v>
      </c>
      <c r="C13" s="325"/>
      <c r="D13" s="325"/>
      <c r="E13" s="325"/>
      <c r="F13" s="325"/>
      <c r="G13" s="325"/>
      <c r="H13" s="325"/>
      <c r="I13" s="325"/>
      <c r="J13" s="325"/>
      <c r="K13" s="325"/>
      <c r="L13" s="129"/>
      <c r="M13" s="129"/>
    </row>
    <row r="14" spans="1:13" ht="70.5" x14ac:dyDescent="0.2">
      <c r="A14" s="99"/>
      <c r="B14" s="325" t="s">
        <v>32</v>
      </c>
      <c r="C14" s="325"/>
      <c r="D14" s="325"/>
      <c r="E14" s="325"/>
      <c r="F14" s="325"/>
      <c r="G14" s="325"/>
      <c r="H14" s="325"/>
      <c r="I14" s="325"/>
      <c r="J14" s="325"/>
      <c r="K14" s="325"/>
      <c r="L14" s="129"/>
      <c r="M14" s="129"/>
    </row>
    <row r="15" spans="1:13" x14ac:dyDescent="0.2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</row>
    <row r="16" spans="1:13" x14ac:dyDescent="0.2">
      <c r="A16" s="99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</row>
    <row r="17" spans="1:13" x14ac:dyDescent="0.2">
      <c r="A17" s="99"/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</row>
    <row r="18" spans="1:13" x14ac:dyDescent="0.2">
      <c r="A18" s="99"/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</row>
    <row r="19" spans="1:13" x14ac:dyDescent="0.2">
      <c r="A19" s="99"/>
      <c r="B19" s="99"/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</row>
    <row r="20" spans="1:13" x14ac:dyDescent="0.2">
      <c r="A20" s="99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</row>
    <row r="21" spans="1:13" x14ac:dyDescent="0.2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</row>
    <row r="22" spans="1:13" x14ac:dyDescent="0.2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</row>
    <row r="23" spans="1:13" x14ac:dyDescent="0.2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3" x14ac:dyDescent="0.2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</row>
    <row r="25" spans="1:13" x14ac:dyDescent="0.2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</row>
    <row r="26" spans="1:13" x14ac:dyDescent="0.2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</row>
    <row r="27" spans="1:13" x14ac:dyDescent="0.2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</row>
    <row r="28" spans="1:13" x14ac:dyDescent="0.2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</row>
    <row r="29" spans="1:13" x14ac:dyDescent="0.2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</row>
    <row r="30" spans="1:13" ht="12.75" customHeight="1" x14ac:dyDescent="0.2">
      <c r="A30" s="99"/>
      <c r="B30" s="99"/>
      <c r="C30" s="99"/>
      <c r="D30" s="99"/>
      <c r="E30" s="99"/>
      <c r="F30" s="323" t="s">
        <v>156</v>
      </c>
      <c r="G30" s="324"/>
      <c r="H30" s="324"/>
      <c r="I30" s="324"/>
      <c r="J30" s="324"/>
      <c r="K30" s="324"/>
      <c r="L30" s="130"/>
      <c r="M30" s="130"/>
    </row>
    <row r="31" spans="1:13" ht="12.75" customHeight="1" x14ac:dyDescent="0.2">
      <c r="A31" s="99"/>
      <c r="B31" s="99"/>
      <c r="C31" s="99"/>
      <c r="D31" s="99"/>
      <c r="E31" s="99"/>
      <c r="F31" s="324"/>
      <c r="G31" s="324"/>
      <c r="H31" s="324"/>
      <c r="I31" s="324"/>
      <c r="J31" s="324"/>
      <c r="K31" s="324"/>
      <c r="L31" s="130"/>
      <c r="M31" s="130"/>
    </row>
    <row r="32" spans="1:13" ht="12.75" customHeight="1" x14ac:dyDescent="0.2">
      <c r="A32" s="99"/>
      <c r="B32" s="99"/>
      <c r="C32" s="99"/>
      <c r="D32" s="99"/>
      <c r="E32" s="99"/>
      <c r="F32" s="324"/>
      <c r="G32" s="324"/>
      <c r="H32" s="324"/>
      <c r="I32" s="324"/>
      <c r="J32" s="324"/>
      <c r="K32" s="324"/>
      <c r="L32" s="130"/>
      <c r="M32" s="130"/>
    </row>
    <row r="33" spans="1:13" x14ac:dyDescent="0.2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</row>
    <row r="34" spans="1:13" x14ac:dyDescent="0.2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</row>
    <row r="35" spans="1:13" x14ac:dyDescent="0.2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</row>
    <row r="36" spans="1:13" x14ac:dyDescent="0.2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1:13" x14ac:dyDescent="0.2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</row>
    <row r="38" spans="1:13" x14ac:dyDescent="0.2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</row>
    <row r="39" spans="1:13" x14ac:dyDescent="0.2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</row>
    <row r="40" spans="1:13" x14ac:dyDescent="0.2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 x14ac:dyDescent="0.2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</row>
    <row r="42" spans="1:13" x14ac:dyDescent="0.2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</row>
    <row r="43" spans="1:13" x14ac:dyDescent="0.2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</row>
    <row r="44" spans="1:13" x14ac:dyDescent="0.2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</row>
    <row r="45" spans="1:13" x14ac:dyDescent="0.2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</row>
    <row r="46" spans="1:13" x14ac:dyDescent="0.2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</row>
    <row r="47" spans="1:13" x14ac:dyDescent="0.2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</row>
    <row r="48" spans="1:13" x14ac:dyDescent="0.2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</row>
    <row r="49" spans="1:13" x14ac:dyDescent="0.2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</row>
    <row r="50" spans="1:13" x14ac:dyDescent="0.2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</row>
    <row r="51" spans="1:13" x14ac:dyDescent="0.2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</row>
    <row r="52" spans="1:13" x14ac:dyDescent="0.2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</row>
    <row r="53" spans="1:13" x14ac:dyDescent="0.2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</row>
    <row r="54" spans="1:13" x14ac:dyDescent="0.2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</row>
    <row r="55" spans="1:13" x14ac:dyDescent="0.2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</row>
    <row r="56" spans="1:13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</row>
    <row r="57" spans="1:13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</row>
    <row r="58" spans="1:13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</row>
    <row r="59" spans="1:13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</row>
    <row r="60" spans="1:13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</row>
    <row r="61" spans="1:13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</row>
    <row r="62" spans="1:13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</row>
    <row r="63" spans="1:13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</row>
    <row r="64" spans="1:13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</row>
    <row r="65" spans="1:13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</row>
    <row r="66" spans="1:13" x14ac:dyDescent="0.2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</row>
    <row r="67" spans="1:13" x14ac:dyDescent="0.2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</row>
    <row r="68" spans="1:13" x14ac:dyDescent="0.2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</row>
    <row r="69" spans="1:13" x14ac:dyDescent="0.2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</row>
    <row r="70" spans="1:13" x14ac:dyDescent="0.2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</row>
    <row r="71" spans="1:13" x14ac:dyDescent="0.2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</row>
    <row r="72" spans="1:13" ht="12.75" customHeight="1" x14ac:dyDescent="0.2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</row>
    <row r="73" spans="1:13" ht="12.75" customHeight="1" x14ac:dyDescent="0.2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</row>
    <row r="74" spans="1:13" ht="12.75" customHeight="1" x14ac:dyDescent="0.2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</row>
    <row r="75" spans="1:13" ht="12.75" customHeight="1" x14ac:dyDescent="0.2">
      <c r="A75" s="85"/>
      <c r="B75" s="85"/>
      <c r="C75" s="85"/>
      <c r="D75" s="85"/>
      <c r="E75" s="85"/>
      <c r="F75" s="127"/>
      <c r="G75" s="127"/>
      <c r="H75" s="127"/>
      <c r="I75" s="127"/>
      <c r="J75" s="127"/>
      <c r="K75" s="127"/>
      <c r="L75" s="127"/>
      <c r="M75" s="127"/>
    </row>
    <row r="76" spans="1:13" x14ac:dyDescent="0.2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</row>
    <row r="77" spans="1:13" x14ac:dyDescent="0.2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</row>
    <row r="78" spans="1:13" x14ac:dyDescent="0.2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</row>
    <row r="79" spans="1:13" x14ac:dyDescent="0.2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</row>
    <row r="80" spans="1:13" x14ac:dyDescent="0.2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</row>
    <row r="81" spans="1:15" x14ac:dyDescent="0.2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</row>
    <row r="82" spans="1:15" x14ac:dyDescent="0.2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</row>
    <row r="83" spans="1:15" x14ac:dyDescent="0.2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</row>
    <row r="84" spans="1:15" x14ac:dyDescent="0.2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</row>
    <row r="85" spans="1:15" x14ac:dyDescent="0.2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</row>
    <row r="86" spans="1:15" x14ac:dyDescent="0.2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</row>
    <row r="87" spans="1:15" x14ac:dyDescent="0.2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</row>
    <row r="88" spans="1:15" x14ac:dyDescent="0.2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</row>
    <row r="89" spans="1:15" s="11" customFormat="1" x14ac:dyDescent="0.2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0"/>
      <c r="O89" s="10"/>
    </row>
    <row r="90" spans="1:15" s="11" customFormat="1" x14ac:dyDescent="0.2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0"/>
      <c r="O90" s="10"/>
    </row>
    <row r="91" spans="1:15" s="11" customFormat="1" x14ac:dyDescent="0.2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0"/>
      <c r="O91" s="10"/>
    </row>
    <row r="92" spans="1:15" s="11" customFormat="1" x14ac:dyDescent="0.2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0"/>
      <c r="O92" s="10"/>
    </row>
    <row r="93" spans="1:15" s="11" customFormat="1" x14ac:dyDescent="0.2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0"/>
      <c r="O93" s="10"/>
    </row>
    <row r="94" spans="1:15" s="11" customFormat="1" x14ac:dyDescent="0.2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0"/>
      <c r="O94" s="10"/>
    </row>
    <row r="95" spans="1:15" s="11" customFormat="1" x14ac:dyDescent="0.2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0"/>
      <c r="O95" s="10"/>
    </row>
    <row r="96" spans="1:15" s="11" customFormat="1" x14ac:dyDescent="0.2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0"/>
      <c r="O96" s="10"/>
    </row>
    <row r="97" spans="1:15" s="11" customFormat="1" x14ac:dyDescent="0.2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0"/>
      <c r="O97" s="10"/>
    </row>
    <row r="98" spans="1:15" s="11" customFormat="1" x14ac:dyDescent="0.2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0"/>
      <c r="O98" s="10"/>
    </row>
    <row r="99" spans="1:15" s="11" customFormat="1" x14ac:dyDescent="0.2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0"/>
      <c r="O99" s="10"/>
    </row>
    <row r="100" spans="1:15" s="11" customFormat="1" x14ac:dyDescent="0.2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0"/>
      <c r="O100" s="10"/>
    </row>
    <row r="101" spans="1:15" s="11" customFormat="1" x14ac:dyDescent="0.2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0"/>
      <c r="O101" s="10"/>
    </row>
    <row r="102" spans="1:15" s="11" customFormat="1" x14ac:dyDescent="0.2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0"/>
      <c r="O102" s="10"/>
    </row>
    <row r="103" spans="1:15" s="11" customFormat="1" x14ac:dyDescent="0.2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0"/>
      <c r="O103" s="10"/>
    </row>
    <row r="104" spans="1:15" s="11" customFormat="1" x14ac:dyDescent="0.2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0"/>
      <c r="O104" s="10"/>
    </row>
    <row r="105" spans="1:15" s="11" customFormat="1" x14ac:dyDescent="0.2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0"/>
      <c r="O105" s="10"/>
    </row>
    <row r="106" spans="1:15" s="11" customFormat="1" x14ac:dyDescent="0.2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0"/>
      <c r="O106" s="10"/>
    </row>
    <row r="107" spans="1:15" s="11" customFormat="1" x14ac:dyDescent="0.2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0"/>
      <c r="O107" s="10"/>
    </row>
    <row r="108" spans="1:15" s="11" customFormat="1" x14ac:dyDescent="0.2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0"/>
      <c r="O108" s="10"/>
    </row>
    <row r="109" spans="1:15" s="11" customFormat="1" x14ac:dyDescent="0.2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0"/>
      <c r="O109" s="10"/>
    </row>
    <row r="110" spans="1:15" s="11" customFormat="1" x14ac:dyDescent="0.2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0"/>
      <c r="O110" s="10"/>
    </row>
    <row r="111" spans="1:15" s="12" customFormat="1" x14ac:dyDescent="0.2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</row>
    <row r="112" spans="1:15" s="12" customFormat="1" x14ac:dyDescent="0.2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</row>
    <row r="113" spans="1:14" x14ac:dyDescent="0.2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13"/>
    </row>
    <row r="114" spans="1:14" x14ac:dyDescent="0.2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13"/>
    </row>
    <row r="115" spans="1:14" x14ac:dyDescent="0.2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13"/>
    </row>
    <row r="116" spans="1:14" x14ac:dyDescent="0.2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13"/>
    </row>
    <row r="117" spans="1:14" x14ac:dyDescent="0.2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13"/>
    </row>
    <row r="118" spans="1:14" x14ac:dyDescent="0.2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13"/>
    </row>
    <row r="119" spans="1:14" x14ac:dyDescent="0.2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13"/>
    </row>
    <row r="120" spans="1:14" s="13" customFormat="1" x14ac:dyDescent="0.2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</row>
    <row r="121" spans="1:14" s="13" customFormat="1" x14ac:dyDescent="0.2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</row>
    <row r="122" spans="1:14" s="13" customFormat="1" x14ac:dyDescent="0.2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</row>
    <row r="123" spans="1:14" x14ac:dyDescent="0.2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13"/>
    </row>
    <row r="124" spans="1:14" x14ac:dyDescent="0.2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13"/>
    </row>
    <row r="125" spans="1:14" x14ac:dyDescent="0.2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13"/>
    </row>
    <row r="126" spans="1:14" x14ac:dyDescent="0.2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13"/>
    </row>
    <row r="127" spans="1:14" s="13" customFormat="1" x14ac:dyDescent="0.2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</row>
    <row r="128" spans="1:14" x14ac:dyDescent="0.2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13"/>
    </row>
    <row r="129" spans="1:14" x14ac:dyDescent="0.2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13"/>
    </row>
    <row r="130" spans="1:14" x14ac:dyDescent="0.2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13"/>
    </row>
    <row r="131" spans="1:14" x14ac:dyDescent="0.2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13"/>
    </row>
    <row r="132" spans="1:14" x14ac:dyDescent="0.2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13"/>
    </row>
    <row r="133" spans="1:14" x14ac:dyDescent="0.2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13"/>
    </row>
    <row r="134" spans="1:14" x14ac:dyDescent="0.2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13"/>
    </row>
    <row r="135" spans="1:14" x14ac:dyDescent="0.2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13"/>
    </row>
    <row r="136" spans="1:14" x14ac:dyDescent="0.2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13"/>
    </row>
    <row r="137" spans="1:14" x14ac:dyDescent="0.2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13"/>
    </row>
    <row r="138" spans="1:14" x14ac:dyDescent="0.2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13"/>
    </row>
    <row r="139" spans="1:14" x14ac:dyDescent="0.2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13"/>
    </row>
    <row r="140" spans="1:14" x14ac:dyDescent="0.2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13"/>
    </row>
    <row r="141" spans="1:14" x14ac:dyDescent="0.2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13"/>
    </row>
    <row r="142" spans="1:14" x14ac:dyDescent="0.2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13"/>
    </row>
    <row r="143" spans="1:14" x14ac:dyDescent="0.2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13"/>
    </row>
    <row r="144" spans="1:14" x14ac:dyDescent="0.2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13"/>
    </row>
    <row r="145" spans="1:14" x14ac:dyDescent="0.2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13"/>
    </row>
    <row r="146" spans="1:14" x14ac:dyDescent="0.2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13"/>
    </row>
    <row r="147" spans="1:14" x14ac:dyDescent="0.2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13"/>
    </row>
    <row r="148" spans="1:14" x14ac:dyDescent="0.2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13"/>
    </row>
    <row r="149" spans="1:14" x14ac:dyDescent="0.2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13"/>
    </row>
    <row r="150" spans="1:14" x14ac:dyDescent="0.2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13"/>
    </row>
    <row r="151" spans="1:14" x14ac:dyDescent="0.2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13"/>
    </row>
    <row r="152" spans="1:14" x14ac:dyDescent="0.2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13"/>
    </row>
    <row r="153" spans="1:14" x14ac:dyDescent="0.2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13"/>
    </row>
    <row r="154" spans="1:14" x14ac:dyDescent="0.2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13"/>
    </row>
    <row r="155" spans="1:14" x14ac:dyDescent="0.2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13"/>
    </row>
    <row r="156" spans="1:14" x14ac:dyDescent="0.2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13"/>
    </row>
    <row r="157" spans="1:14" x14ac:dyDescent="0.2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13"/>
    </row>
    <row r="158" spans="1:14" x14ac:dyDescent="0.2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13"/>
    </row>
    <row r="159" spans="1:14" x14ac:dyDescent="0.2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13"/>
    </row>
    <row r="160" spans="1:14" x14ac:dyDescent="0.2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13"/>
    </row>
    <row r="161" spans="1:14" x14ac:dyDescent="0.2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13"/>
    </row>
    <row r="162" spans="1:14" x14ac:dyDescent="0.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13"/>
    </row>
    <row r="163" spans="1:14" x14ac:dyDescent="0.2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13"/>
    </row>
    <row r="164" spans="1:14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13"/>
    </row>
    <row r="165" spans="1:14" x14ac:dyDescent="0.2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13"/>
    </row>
    <row r="166" spans="1:14" x14ac:dyDescent="0.2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13"/>
    </row>
    <row r="167" spans="1:14" x14ac:dyDescent="0.2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13"/>
    </row>
    <row r="168" spans="1:14" x14ac:dyDescent="0.2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13"/>
    </row>
    <row r="169" spans="1:14" x14ac:dyDescent="0.2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13"/>
    </row>
    <row r="170" spans="1:14" x14ac:dyDescent="0.2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13"/>
    </row>
    <row r="171" spans="1:14" x14ac:dyDescent="0.2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13"/>
    </row>
    <row r="172" spans="1:14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13"/>
    </row>
    <row r="173" spans="1:14" x14ac:dyDescent="0.2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13"/>
    </row>
    <row r="174" spans="1:14" x14ac:dyDescent="0.2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13"/>
    </row>
    <row r="175" spans="1:14" x14ac:dyDescent="0.2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13"/>
    </row>
    <row r="176" spans="1:14" x14ac:dyDescent="0.2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13"/>
    </row>
    <row r="177" spans="1:14" x14ac:dyDescent="0.2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13"/>
    </row>
    <row r="178" spans="1:14" x14ac:dyDescent="0.2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13"/>
    </row>
    <row r="179" spans="1:14" x14ac:dyDescent="0.2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13"/>
    </row>
    <row r="180" spans="1:14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13"/>
    </row>
    <row r="181" spans="1:14" x14ac:dyDescent="0.2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13"/>
    </row>
    <row r="182" spans="1:14" x14ac:dyDescent="0.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13"/>
    </row>
    <row r="183" spans="1:14" x14ac:dyDescent="0.2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13"/>
    </row>
    <row r="184" spans="1:14" x14ac:dyDescent="0.2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13"/>
    </row>
    <row r="185" spans="1:14" x14ac:dyDescent="0.2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13"/>
    </row>
    <row r="186" spans="1:14" x14ac:dyDescent="0.2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13"/>
    </row>
    <row r="187" spans="1:14" x14ac:dyDescent="0.2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13"/>
    </row>
    <row r="188" spans="1:14" x14ac:dyDescent="0.2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13"/>
    </row>
    <row r="189" spans="1:14" x14ac:dyDescent="0.2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13"/>
    </row>
    <row r="190" spans="1:14" x14ac:dyDescent="0.2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13"/>
    </row>
    <row r="191" spans="1:14" x14ac:dyDescent="0.2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13"/>
    </row>
    <row r="192" spans="1:14" x14ac:dyDescent="0.2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13"/>
    </row>
    <row r="193" spans="1:14" x14ac:dyDescent="0.2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13"/>
    </row>
    <row r="194" spans="1:14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13"/>
    </row>
    <row r="195" spans="1:14" x14ac:dyDescent="0.2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13"/>
    </row>
    <row r="196" spans="1:14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13"/>
    </row>
    <row r="197" spans="1:14" x14ac:dyDescent="0.2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13"/>
    </row>
    <row r="198" spans="1:14" x14ac:dyDescent="0.2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13"/>
    </row>
    <row r="199" spans="1:14" x14ac:dyDescent="0.2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13"/>
    </row>
    <row r="200" spans="1:14" x14ac:dyDescent="0.2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13"/>
    </row>
    <row r="201" spans="1:14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13"/>
    </row>
    <row r="202" spans="1:14" x14ac:dyDescent="0.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13"/>
    </row>
    <row r="203" spans="1:14" x14ac:dyDescent="0.2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13"/>
    </row>
    <row r="204" spans="1:14" x14ac:dyDescent="0.2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13"/>
    </row>
    <row r="205" spans="1:14" x14ac:dyDescent="0.2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13"/>
    </row>
    <row r="206" spans="1:14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13"/>
    </row>
    <row r="207" spans="1:14" x14ac:dyDescent="0.2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13"/>
    </row>
    <row r="208" spans="1:14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13"/>
    </row>
    <row r="209" spans="1:14" x14ac:dyDescent="0.2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13"/>
    </row>
    <row r="210" spans="1:14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13"/>
    </row>
    <row r="211" spans="1:14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13"/>
    </row>
    <row r="212" spans="1:14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13"/>
    </row>
    <row r="213" spans="1:14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13"/>
    </row>
    <row r="214" spans="1:14" x14ac:dyDescent="0.2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13"/>
    </row>
    <row r="215" spans="1:14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13"/>
    </row>
    <row r="216" spans="1:14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13"/>
    </row>
    <row r="217" spans="1:14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13"/>
    </row>
    <row r="218" spans="1:14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13"/>
    </row>
    <row r="219" spans="1:14" x14ac:dyDescent="0.2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13"/>
    </row>
    <row r="220" spans="1:14" x14ac:dyDescent="0.2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13"/>
    </row>
    <row r="221" spans="1:14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13"/>
    </row>
    <row r="222" spans="1:14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13"/>
    </row>
    <row r="223" spans="1:14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13"/>
    </row>
    <row r="224" spans="1:14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13"/>
    </row>
    <row r="225" spans="1:14" x14ac:dyDescent="0.2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13"/>
    </row>
    <row r="226" spans="1:14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13"/>
    </row>
    <row r="227" spans="1:14" x14ac:dyDescent="0.2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13"/>
    </row>
    <row r="228" spans="1:14" x14ac:dyDescent="0.2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13"/>
    </row>
    <row r="229" spans="1:14" x14ac:dyDescent="0.2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13"/>
    </row>
    <row r="230" spans="1:14" ht="50.1" customHeight="1" x14ac:dyDescent="0.2">
      <c r="B230" s="282" t="s">
        <v>127</v>
      </c>
      <c r="C230" s="282"/>
      <c r="D230" s="282"/>
      <c r="E230" s="282"/>
      <c r="F230" s="282"/>
      <c r="G230" s="282"/>
      <c r="H230" s="282"/>
      <c r="I230" s="282"/>
      <c r="J230" s="282"/>
      <c r="K230" s="282"/>
      <c r="L230" s="282"/>
      <c r="M230" s="282"/>
    </row>
    <row r="231" spans="1:14" ht="50.1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</row>
    <row r="232" spans="1:14" ht="25.5" customHeight="1" x14ac:dyDescent="0.2">
      <c r="B232" s="266" t="s">
        <v>128</v>
      </c>
      <c r="C232" s="266"/>
      <c r="D232" s="266"/>
      <c r="E232" s="266"/>
      <c r="F232" s="266"/>
      <c r="G232" s="266"/>
      <c r="H232" s="266"/>
      <c r="I232" s="266"/>
      <c r="J232" s="266"/>
      <c r="K232" s="266"/>
      <c r="L232" s="266"/>
      <c r="M232" s="266"/>
    </row>
    <row r="233" spans="1:14" ht="24.95" customHeight="1" x14ac:dyDescent="0.2"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</row>
    <row r="234" spans="1:14" ht="20.100000000000001" customHeight="1" x14ac:dyDescent="0.2"/>
    <row r="235" spans="1:14" ht="24.95" customHeight="1" x14ac:dyDescent="0.2">
      <c r="E235" s="100" t="s">
        <v>33</v>
      </c>
      <c r="F235" s="100"/>
      <c r="G235" s="101"/>
      <c r="H235" s="100"/>
      <c r="I235" s="218">
        <v>71360</v>
      </c>
    </row>
    <row r="236" spans="1:14" ht="24.95" customHeight="1" x14ac:dyDescent="0.2">
      <c r="E236" s="102" t="s">
        <v>34</v>
      </c>
      <c r="F236" s="102"/>
      <c r="G236" s="103"/>
      <c r="H236" s="102"/>
      <c r="I236" s="219">
        <v>8191</v>
      </c>
    </row>
    <row r="237" spans="1:14" ht="24.95" customHeight="1" x14ac:dyDescent="0.2">
      <c r="E237" s="116" t="s">
        <v>0</v>
      </c>
      <c r="F237" s="116"/>
      <c r="G237" s="107"/>
      <c r="H237" s="116"/>
      <c r="I237" s="234">
        <v>79551</v>
      </c>
    </row>
    <row r="238" spans="1:14" ht="24.95" customHeight="1" x14ac:dyDescent="0.2">
      <c r="E238" s="102" t="s">
        <v>45</v>
      </c>
      <c r="F238" s="102"/>
      <c r="G238" s="103"/>
      <c r="H238" s="102"/>
      <c r="I238" s="219">
        <v>128231</v>
      </c>
    </row>
    <row r="239" spans="1:14" ht="24.95" customHeight="1" x14ac:dyDescent="0.2">
      <c r="E239" s="102" t="s">
        <v>46</v>
      </c>
      <c r="F239" s="102"/>
      <c r="G239" s="103"/>
      <c r="H239" s="102"/>
      <c r="I239" s="219">
        <v>15814</v>
      </c>
    </row>
    <row r="240" spans="1:14" ht="24.95" customHeight="1" x14ac:dyDescent="0.2">
      <c r="E240" s="116" t="s">
        <v>1</v>
      </c>
      <c r="F240" s="116"/>
      <c r="G240" s="107"/>
      <c r="H240" s="116"/>
      <c r="I240" s="234">
        <v>144045</v>
      </c>
    </row>
    <row r="241" spans="2:15" ht="24.95" customHeight="1" x14ac:dyDescent="0.2">
      <c r="E241" s="116" t="s">
        <v>2</v>
      </c>
      <c r="F241" s="116"/>
      <c r="G241" s="107"/>
      <c r="H241" s="116"/>
      <c r="I241" s="220">
        <v>7.1381346600000006E-2</v>
      </c>
    </row>
    <row r="242" spans="2:15" ht="24.95" customHeight="1" x14ac:dyDescent="0.2">
      <c r="E242" s="108" t="s">
        <v>3</v>
      </c>
      <c r="F242" s="108"/>
      <c r="G242" s="109"/>
      <c r="H242" s="108"/>
      <c r="I242" s="235">
        <v>1.8107251951578001</v>
      </c>
    </row>
    <row r="243" spans="2:15" ht="24.95" customHeight="1" x14ac:dyDescent="0.2">
      <c r="B243" s="110"/>
      <c r="C243" s="110"/>
      <c r="D243" s="110"/>
      <c r="E243" s="110"/>
      <c r="F243" s="110"/>
    </row>
    <row r="244" spans="2:15" ht="24.95" customHeight="1" x14ac:dyDescent="0.2">
      <c r="B244" s="110"/>
      <c r="C244" s="110"/>
      <c r="D244" s="110"/>
      <c r="E244" s="110"/>
      <c r="F244" s="110"/>
    </row>
    <row r="245" spans="2:15" ht="24.95" customHeight="1" x14ac:dyDescent="0.2"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</row>
    <row r="246" spans="2:15" ht="24.95" customHeight="1" x14ac:dyDescent="0.2"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</row>
    <row r="247" spans="2:15" ht="24.95" customHeight="1" x14ac:dyDescent="0.2"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</row>
    <row r="248" spans="2:15" ht="24.95" customHeight="1" x14ac:dyDescent="0.2">
      <c r="B248" s="15"/>
      <c r="C248" s="15"/>
      <c r="D248" s="16"/>
      <c r="E248" s="17"/>
      <c r="F248" s="18"/>
      <c r="G248" s="19"/>
    </row>
    <row r="249" spans="2:15" ht="24.95" customHeight="1" x14ac:dyDescent="0.2">
      <c r="B249" s="15"/>
      <c r="C249" s="15"/>
      <c r="D249" s="16"/>
      <c r="E249" s="17"/>
      <c r="F249" s="18"/>
    </row>
    <row r="250" spans="2:15" ht="24.95" customHeight="1" x14ac:dyDescent="0.2">
      <c r="B250" s="15"/>
      <c r="C250" s="15"/>
      <c r="D250" s="16"/>
      <c r="E250" s="17"/>
      <c r="F250" s="18"/>
    </row>
    <row r="251" spans="2:15" ht="24.95" customHeight="1" x14ac:dyDescent="0.2">
      <c r="B251" s="15"/>
      <c r="C251" s="15"/>
      <c r="D251" s="16"/>
      <c r="F251" s="2"/>
      <c r="G251" s="19"/>
    </row>
    <row r="252" spans="2:15" ht="24.95" customHeight="1" x14ac:dyDescent="0.2">
      <c r="B252" s="15"/>
      <c r="C252" s="15"/>
      <c r="D252" s="16"/>
      <c r="E252" s="3"/>
      <c r="F252" s="2"/>
    </row>
    <row r="253" spans="2:15" ht="24.95" customHeight="1" x14ac:dyDescent="0.2">
      <c r="B253" s="15"/>
      <c r="C253" s="15"/>
      <c r="D253" s="16"/>
      <c r="F253" s="2"/>
    </row>
    <row r="254" spans="2:15" ht="24.95" customHeight="1" x14ac:dyDescent="0.2">
      <c r="B254" s="15"/>
      <c r="C254" s="15"/>
      <c r="D254" s="16"/>
      <c r="F254" s="2"/>
      <c r="G254" s="19"/>
    </row>
    <row r="255" spans="2:15" ht="24.95" customHeight="1" x14ac:dyDescent="0.2">
      <c r="B255" s="15"/>
      <c r="C255" s="15"/>
      <c r="D255" s="16"/>
      <c r="E255" s="17"/>
      <c r="F255" s="2"/>
    </row>
    <row r="256" spans="2:15" ht="24.95" customHeight="1" x14ac:dyDescent="0.2">
      <c r="B256" s="15"/>
      <c r="C256" s="15"/>
      <c r="D256" s="16"/>
      <c r="E256" s="17"/>
      <c r="F256" s="2"/>
      <c r="G256" s="19"/>
    </row>
    <row r="257" spans="2:7" ht="24.95" customHeight="1" x14ac:dyDescent="0.2">
      <c r="B257" s="15"/>
      <c r="C257" s="15"/>
      <c r="D257" s="16"/>
      <c r="E257" s="17"/>
      <c r="F257" s="2"/>
      <c r="G257" s="19"/>
    </row>
    <row r="258" spans="2:7" ht="24.95" customHeight="1" x14ac:dyDescent="0.2">
      <c r="B258" s="15"/>
      <c r="C258" s="15"/>
      <c r="D258" s="16"/>
      <c r="E258" s="17"/>
      <c r="F258" s="2"/>
      <c r="G258" s="19"/>
    </row>
    <row r="259" spans="2:7" ht="24.95" customHeight="1" x14ac:dyDescent="0.2">
      <c r="B259" s="15"/>
      <c r="C259" s="15"/>
      <c r="D259" s="16"/>
      <c r="F259" s="2"/>
      <c r="G259" s="19"/>
    </row>
    <row r="260" spans="2:7" ht="24.95" customHeight="1" x14ac:dyDescent="0.2">
      <c r="B260" s="15"/>
      <c r="C260" s="15"/>
      <c r="D260" s="16"/>
      <c r="E260" s="17"/>
      <c r="F260" s="2"/>
      <c r="G260" s="19"/>
    </row>
    <row r="261" spans="2:7" ht="24.95" customHeight="1" x14ac:dyDescent="0.2">
      <c r="B261" s="15"/>
      <c r="C261" s="15"/>
      <c r="D261" s="16"/>
      <c r="E261" s="17"/>
      <c r="F261" s="2"/>
      <c r="G261" s="19"/>
    </row>
    <row r="262" spans="2:7" ht="24.95" customHeight="1" x14ac:dyDescent="0.2">
      <c r="B262" s="15"/>
      <c r="C262" s="15"/>
      <c r="D262" s="16"/>
      <c r="E262" s="17"/>
      <c r="F262" s="2"/>
      <c r="G262" s="19"/>
    </row>
    <row r="263" spans="2:7" ht="24.95" customHeight="1" x14ac:dyDescent="0.2">
      <c r="B263" s="15"/>
      <c r="C263" s="15"/>
      <c r="D263" s="16"/>
      <c r="E263" s="17"/>
      <c r="F263" s="2"/>
      <c r="G263" s="19"/>
    </row>
    <row r="264" spans="2:7" ht="24.95" customHeight="1" x14ac:dyDescent="0.2">
      <c r="B264" s="15"/>
      <c r="C264" s="15"/>
      <c r="D264" s="16"/>
      <c r="E264" s="17"/>
      <c r="F264" s="2"/>
      <c r="G264" s="19"/>
    </row>
    <row r="265" spans="2:7" ht="24.95" customHeight="1" x14ac:dyDescent="0.2">
      <c r="B265" s="15"/>
      <c r="C265" s="15"/>
      <c r="D265" s="16"/>
      <c r="E265" s="17"/>
      <c r="F265" s="2"/>
      <c r="G265" s="19"/>
    </row>
    <row r="266" spans="2:7" ht="24.95" customHeight="1" x14ac:dyDescent="0.2">
      <c r="B266" s="15"/>
      <c r="C266" s="15"/>
      <c r="D266" s="16"/>
      <c r="E266" s="17"/>
      <c r="F266" s="2"/>
    </row>
    <row r="267" spans="2:7" ht="24.95" customHeight="1" x14ac:dyDescent="0.2">
      <c r="C267" s="20"/>
      <c r="D267" s="16"/>
      <c r="E267" s="16"/>
      <c r="F267" s="21"/>
    </row>
    <row r="268" spans="2:7" ht="24.95" customHeight="1" x14ac:dyDescent="0.2">
      <c r="C268" s="20"/>
      <c r="D268" s="16"/>
      <c r="E268" s="16"/>
      <c r="F268" s="21"/>
    </row>
    <row r="269" spans="2:7" ht="24.95" customHeight="1" x14ac:dyDescent="0.2">
      <c r="D269" s="16"/>
      <c r="E269" s="17"/>
      <c r="F269" s="18"/>
      <c r="G269" s="19"/>
    </row>
    <row r="270" spans="2:7" ht="24.95" customHeight="1" x14ac:dyDescent="0.2">
      <c r="D270" s="16"/>
      <c r="E270" s="17"/>
      <c r="F270" s="18"/>
    </row>
    <row r="271" spans="2:7" ht="24.95" customHeight="1" x14ac:dyDescent="0.2">
      <c r="D271" s="16"/>
      <c r="E271" s="17"/>
      <c r="F271" s="18"/>
    </row>
    <row r="272" spans="2:7" ht="24.95" customHeight="1" x14ac:dyDescent="0.2">
      <c r="D272" s="16"/>
      <c r="F272" s="2"/>
      <c r="G272" s="19"/>
    </row>
    <row r="273" spans="4:13" ht="24.95" customHeight="1" x14ac:dyDescent="0.2">
      <c r="D273" s="16"/>
      <c r="E273" s="3"/>
      <c r="F273" s="2"/>
    </row>
    <row r="274" spans="4:13" ht="24.95" customHeight="1" x14ac:dyDescent="0.2">
      <c r="D274" s="16"/>
      <c r="F274" s="2"/>
    </row>
    <row r="275" spans="4:13" ht="24.95" customHeight="1" x14ac:dyDescent="0.2">
      <c r="D275" s="16"/>
      <c r="F275" s="2"/>
      <c r="G275" s="19"/>
    </row>
    <row r="276" spans="4:13" ht="24.95" customHeight="1" x14ac:dyDescent="0.2">
      <c r="D276" s="16"/>
      <c r="E276" s="17"/>
      <c r="F276" s="2"/>
    </row>
    <row r="277" spans="4:13" ht="24.95" customHeight="1" x14ac:dyDescent="0.2">
      <c r="D277" s="16"/>
      <c r="E277" s="17"/>
      <c r="F277" s="2"/>
      <c r="G277" s="19"/>
    </row>
    <row r="278" spans="4:13" ht="24.95" customHeight="1" x14ac:dyDescent="0.2">
      <c r="D278" s="16"/>
      <c r="E278" s="17"/>
      <c r="F278" s="2"/>
      <c r="G278" s="19"/>
    </row>
    <row r="279" spans="4:13" ht="24.95" customHeight="1" x14ac:dyDescent="0.2">
      <c r="D279" s="16"/>
      <c r="E279" s="17"/>
      <c r="F279" s="2"/>
      <c r="G279" s="19"/>
    </row>
    <row r="280" spans="4:13" ht="24.95" customHeight="1" x14ac:dyDescent="0.2">
      <c r="D280" s="16"/>
      <c r="F280" s="2"/>
      <c r="G280" s="19"/>
    </row>
    <row r="281" spans="4:13" ht="24.95" customHeight="1" x14ac:dyDescent="0.2">
      <c r="D281" s="16"/>
      <c r="F281" s="2"/>
      <c r="G281" s="19"/>
    </row>
    <row r="282" spans="4:13" ht="24.95" customHeight="1" x14ac:dyDescent="0.2">
      <c r="D282" s="16"/>
      <c r="E282" s="17"/>
      <c r="F282" s="2"/>
      <c r="G282" s="19"/>
    </row>
    <row r="283" spans="4:13" ht="24.95" customHeight="1" x14ac:dyDescent="0.2">
      <c r="D283" s="16"/>
      <c r="E283" s="17"/>
      <c r="F283" s="2"/>
      <c r="G283" s="19"/>
    </row>
    <row r="284" spans="4:13" ht="24.95" customHeight="1" x14ac:dyDescent="0.2">
      <c r="D284" s="16"/>
      <c r="E284" s="17"/>
      <c r="F284" s="2"/>
      <c r="G284" s="19"/>
    </row>
    <row r="285" spans="4:13" ht="24.95" customHeight="1" x14ac:dyDescent="0.2">
      <c r="D285" s="16"/>
      <c r="E285" s="17"/>
      <c r="F285" s="2"/>
      <c r="G285" s="19"/>
    </row>
    <row r="286" spans="4:13" ht="24.95" customHeight="1" x14ac:dyDescent="0.2">
      <c r="D286" s="16"/>
      <c r="E286" s="17"/>
      <c r="F286" s="2"/>
      <c r="G286" s="19"/>
    </row>
    <row r="287" spans="4:13" ht="24.95" customHeight="1" x14ac:dyDescent="0.2">
      <c r="D287" s="16"/>
      <c r="E287" s="17"/>
      <c r="F287" s="2"/>
      <c r="G287" s="19"/>
    </row>
    <row r="288" spans="4:13" ht="24.95" customHeight="1" x14ac:dyDescent="0.2">
      <c r="D288" s="16"/>
      <c r="E288" s="17"/>
      <c r="F288" s="2"/>
      <c r="G288" s="19"/>
      <c r="M288" s="22">
        <v>1</v>
      </c>
    </row>
    <row r="289" spans="2:16" ht="24.95" customHeight="1" x14ac:dyDescent="0.2">
      <c r="D289" s="16"/>
      <c r="E289" s="17"/>
      <c r="F289" s="18"/>
      <c r="G289" s="19"/>
    </row>
    <row r="290" spans="2:16" ht="24.95" customHeight="1" x14ac:dyDescent="0.2">
      <c r="D290" s="16"/>
      <c r="E290" s="17"/>
      <c r="F290" s="18"/>
      <c r="G290" s="19"/>
    </row>
    <row r="291" spans="2:16" ht="24.95" customHeight="1" x14ac:dyDescent="0.2">
      <c r="D291" s="16"/>
      <c r="F291" s="4"/>
    </row>
    <row r="292" spans="2:16" ht="24.95" customHeight="1" x14ac:dyDescent="0.2">
      <c r="D292" s="16"/>
      <c r="F292" s="4"/>
    </row>
    <row r="293" spans="2:16" ht="24.95" customHeight="1" x14ac:dyDescent="0.2">
      <c r="D293" s="16"/>
      <c r="F293" s="4"/>
    </row>
    <row r="294" spans="2:16" ht="24.95" customHeight="1" x14ac:dyDescent="0.2">
      <c r="D294" s="16"/>
      <c r="F294" s="4"/>
    </row>
    <row r="295" spans="2:16" ht="24.95" customHeight="1" x14ac:dyDescent="0.2">
      <c r="D295" s="16"/>
      <c r="E295" s="17"/>
      <c r="F295" s="4"/>
    </row>
    <row r="296" spans="2:16" ht="24.95" customHeight="1" x14ac:dyDescent="0.2">
      <c r="D296" s="16"/>
      <c r="F296" s="4"/>
    </row>
    <row r="297" spans="2:16" ht="24.95" customHeight="1" x14ac:dyDescent="0.2">
      <c r="D297" s="16"/>
      <c r="E297" s="17"/>
      <c r="F297" s="4"/>
      <c r="G297" s="19"/>
    </row>
    <row r="298" spans="2:16" ht="24.95" customHeight="1" x14ac:dyDescent="0.2">
      <c r="D298" s="16"/>
      <c r="E298" s="17"/>
      <c r="F298" s="4"/>
      <c r="G298" s="19"/>
    </row>
    <row r="299" spans="2:16" ht="24.95" customHeight="1" x14ac:dyDescent="0.2">
      <c r="D299" s="16"/>
      <c r="E299" s="17"/>
      <c r="F299" s="4"/>
      <c r="G299" s="19"/>
    </row>
    <row r="300" spans="2:16" ht="24.95" customHeight="1" x14ac:dyDescent="0.2">
      <c r="D300" s="16"/>
      <c r="E300" s="17"/>
      <c r="F300" s="4"/>
      <c r="G300" s="19"/>
    </row>
    <row r="301" spans="2:16" s="26" customFormat="1" ht="24.95" customHeight="1" x14ac:dyDescent="0.2">
      <c r="B301" s="10"/>
      <c r="C301" s="10"/>
      <c r="D301" s="23"/>
      <c r="E301" s="24"/>
      <c r="F301" s="4"/>
      <c r="G301" s="25"/>
    </row>
    <row r="302" spans="2:16" ht="24.95" customHeight="1" x14ac:dyDescent="0.2">
      <c r="D302" s="16"/>
      <c r="E302" s="17"/>
      <c r="F302" s="4"/>
      <c r="G302" s="19"/>
      <c r="P302" s="27"/>
    </row>
    <row r="303" spans="2:16" ht="24.95" customHeight="1" x14ac:dyDescent="0.2">
      <c r="D303" s="16"/>
      <c r="E303" s="17"/>
      <c r="F303" s="4"/>
      <c r="G303" s="19"/>
    </row>
    <row r="304" spans="2:16" ht="24.95" customHeight="1" x14ac:dyDescent="0.2">
      <c r="D304" s="16"/>
      <c r="E304" s="17"/>
      <c r="F304" s="4"/>
      <c r="G304" s="19"/>
    </row>
    <row r="305" spans="3:7" ht="24.95" customHeight="1" x14ac:dyDescent="0.2">
      <c r="D305" s="16"/>
      <c r="E305" s="17"/>
      <c r="F305" s="4"/>
    </row>
    <row r="306" spans="3:7" ht="24.95" customHeight="1" x14ac:dyDescent="0.2">
      <c r="C306" s="5"/>
      <c r="D306" s="16"/>
      <c r="E306" s="16"/>
      <c r="F306" s="21"/>
    </row>
    <row r="307" spans="3:7" ht="24.95" customHeight="1" x14ac:dyDescent="0.2">
      <c r="D307" s="16"/>
      <c r="E307" s="17"/>
      <c r="F307" s="18"/>
      <c r="G307" s="19"/>
    </row>
    <row r="308" spans="3:7" ht="24.95" customHeight="1" x14ac:dyDescent="0.2">
      <c r="D308" s="16"/>
      <c r="E308" s="17"/>
      <c r="F308" s="18"/>
      <c r="G308" s="19"/>
    </row>
    <row r="309" spans="3:7" ht="24.95" customHeight="1" x14ac:dyDescent="0.2">
      <c r="D309" s="16"/>
      <c r="F309" s="4"/>
    </row>
    <row r="310" spans="3:7" ht="24.95" customHeight="1" x14ac:dyDescent="0.2">
      <c r="D310" s="16"/>
      <c r="F310" s="4"/>
    </row>
    <row r="311" spans="3:7" ht="24.95" customHeight="1" x14ac:dyDescent="0.2">
      <c r="D311" s="16"/>
      <c r="F311" s="4"/>
    </row>
    <row r="312" spans="3:7" ht="24.95" customHeight="1" x14ac:dyDescent="0.2">
      <c r="D312" s="16"/>
      <c r="F312" s="4"/>
    </row>
    <row r="313" spans="3:7" ht="24.95" customHeight="1" x14ac:dyDescent="0.2">
      <c r="D313" s="16"/>
      <c r="E313" s="17"/>
      <c r="F313" s="4"/>
    </row>
    <row r="314" spans="3:7" ht="24.95" customHeight="1" x14ac:dyDescent="0.2">
      <c r="D314" s="16"/>
      <c r="F314" s="4"/>
    </row>
    <row r="315" spans="3:7" ht="24.95" customHeight="1" x14ac:dyDescent="0.2">
      <c r="D315" s="16"/>
      <c r="E315" s="17"/>
      <c r="F315" s="4"/>
      <c r="G315" s="19"/>
    </row>
    <row r="316" spans="3:7" ht="24.95" customHeight="1" x14ac:dyDescent="0.2">
      <c r="D316" s="16"/>
      <c r="E316" s="17"/>
      <c r="F316" s="4"/>
      <c r="G316" s="19"/>
    </row>
    <row r="317" spans="3:7" ht="24.95" customHeight="1" x14ac:dyDescent="0.2">
      <c r="D317" s="16"/>
      <c r="E317" s="17"/>
      <c r="F317" s="4"/>
      <c r="G317" s="19"/>
    </row>
    <row r="318" spans="3:7" ht="24.95" customHeight="1" x14ac:dyDescent="0.2">
      <c r="D318" s="16"/>
      <c r="E318" s="17"/>
      <c r="F318" s="4"/>
      <c r="G318" s="19"/>
    </row>
    <row r="319" spans="3:7" ht="24.95" customHeight="1" x14ac:dyDescent="0.2">
      <c r="D319" s="16"/>
      <c r="E319" s="17"/>
      <c r="F319" s="4"/>
      <c r="G319" s="19"/>
    </row>
    <row r="320" spans="3:7" ht="24.95" customHeight="1" x14ac:dyDescent="0.2">
      <c r="D320" s="16"/>
      <c r="E320" s="17"/>
      <c r="F320" s="4"/>
      <c r="G320" s="19"/>
    </row>
    <row r="321" spans="2:15" ht="24.95" customHeight="1" x14ac:dyDescent="0.2">
      <c r="D321" s="16"/>
      <c r="E321" s="17"/>
      <c r="F321" s="4"/>
      <c r="G321" s="19"/>
    </row>
    <row r="322" spans="2:15" ht="24.95" customHeight="1" x14ac:dyDescent="0.2">
      <c r="D322" s="16"/>
      <c r="E322" s="17"/>
      <c r="F322" s="4"/>
      <c r="G322" s="19"/>
    </row>
    <row r="323" spans="2:15" ht="24.95" customHeight="1" x14ac:dyDescent="0.2">
      <c r="D323" s="16"/>
      <c r="E323" s="17"/>
      <c r="F323" s="4"/>
    </row>
    <row r="324" spans="2:15" ht="24.95" customHeight="1" x14ac:dyDescent="0.2">
      <c r="B324" s="6"/>
      <c r="C324" s="7"/>
      <c r="D324" s="16"/>
      <c r="E324" s="16"/>
      <c r="F324" s="21"/>
      <c r="O324" s="22"/>
    </row>
    <row r="325" spans="2:15" s="110" customFormat="1" ht="25.5" customHeight="1" x14ac:dyDescent="0.2">
      <c r="B325" s="266" t="s">
        <v>152</v>
      </c>
      <c r="C325" s="266"/>
      <c r="D325" s="266"/>
      <c r="E325" s="266"/>
      <c r="F325" s="266"/>
      <c r="G325" s="266"/>
      <c r="H325" s="266"/>
      <c r="I325" s="266"/>
      <c r="J325" s="266"/>
      <c r="K325" s="266"/>
      <c r="L325" s="266"/>
      <c r="M325" s="266"/>
      <c r="N325" s="10"/>
      <c r="O325" s="10"/>
    </row>
    <row r="326" spans="2:15" ht="15" customHeight="1" x14ac:dyDescent="0.2"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</row>
    <row r="327" spans="2:15" ht="24.95" customHeight="1" x14ac:dyDescent="0.2">
      <c r="B327" s="2"/>
      <c r="C327" s="142" t="s">
        <v>114</v>
      </c>
      <c r="D327" s="142" t="s">
        <v>5</v>
      </c>
      <c r="E327" s="142" t="s">
        <v>6</v>
      </c>
      <c r="F327" s="142" t="s">
        <v>7</v>
      </c>
      <c r="G327" s="142" t="s">
        <v>8</v>
      </c>
      <c r="H327" s="142" t="s">
        <v>9</v>
      </c>
      <c r="I327" s="142" t="s">
        <v>10</v>
      </c>
      <c r="J327" s="142" t="s">
        <v>11</v>
      </c>
      <c r="K327" s="142" t="s">
        <v>12</v>
      </c>
      <c r="L327" s="142" t="s">
        <v>14</v>
      </c>
      <c r="N327" s="29"/>
    </row>
    <row r="328" spans="2:15" ht="24.95" customHeight="1" x14ac:dyDescent="0.2">
      <c r="B328" s="95" t="s">
        <v>4</v>
      </c>
      <c r="C328" s="237">
        <v>6664</v>
      </c>
      <c r="D328" s="237">
        <v>7803</v>
      </c>
      <c r="E328" s="237">
        <v>19540</v>
      </c>
      <c r="F328" s="237">
        <v>4270</v>
      </c>
      <c r="G328" s="237">
        <v>10324</v>
      </c>
      <c r="H328" s="237">
        <v>6280</v>
      </c>
      <c r="I328" s="237">
        <v>3597</v>
      </c>
      <c r="J328" s="237">
        <v>17214</v>
      </c>
      <c r="K328" s="237">
        <v>3859</v>
      </c>
      <c r="L328" s="237">
        <v>79551</v>
      </c>
      <c r="M328" s="19"/>
      <c r="N328" s="29"/>
      <c r="O328" s="29"/>
    </row>
    <row r="329" spans="2:15" ht="24.95" customHeight="1" x14ac:dyDescent="0.2">
      <c r="B329" s="87" t="s">
        <v>33</v>
      </c>
      <c r="C329" s="221">
        <v>6398</v>
      </c>
      <c r="D329" s="221">
        <v>5989</v>
      </c>
      <c r="E329" s="221">
        <v>18575</v>
      </c>
      <c r="F329" s="221">
        <v>3996</v>
      </c>
      <c r="G329" s="221">
        <v>8858</v>
      </c>
      <c r="H329" s="221">
        <v>5909</v>
      </c>
      <c r="I329" s="221">
        <v>3287</v>
      </c>
      <c r="J329" s="221">
        <v>14718</v>
      </c>
      <c r="K329" s="221">
        <v>3630</v>
      </c>
      <c r="L329" s="238">
        <v>71360</v>
      </c>
      <c r="M329" s="29"/>
      <c r="N329" s="29"/>
      <c r="O329" s="29"/>
    </row>
    <row r="330" spans="2:15" ht="24.95" customHeight="1" x14ac:dyDescent="0.2">
      <c r="B330" s="88" t="s">
        <v>34</v>
      </c>
      <c r="C330" s="222">
        <v>266</v>
      </c>
      <c r="D330" s="222">
        <v>1814</v>
      </c>
      <c r="E330" s="222">
        <v>965</v>
      </c>
      <c r="F330" s="222">
        <v>274</v>
      </c>
      <c r="G330" s="222">
        <v>1466</v>
      </c>
      <c r="H330" s="222">
        <v>371</v>
      </c>
      <c r="I330" s="222">
        <v>310</v>
      </c>
      <c r="J330" s="222">
        <v>2496</v>
      </c>
      <c r="K330" s="222">
        <v>229</v>
      </c>
      <c r="L330" s="239">
        <v>8191</v>
      </c>
      <c r="M330" s="29"/>
      <c r="N330" s="29"/>
      <c r="O330" s="29"/>
    </row>
    <row r="331" spans="2:15" ht="24.95" customHeight="1" x14ac:dyDescent="0.2">
      <c r="B331" s="95" t="s">
        <v>73</v>
      </c>
      <c r="C331" s="230">
        <v>10232</v>
      </c>
      <c r="D331" s="230">
        <v>13737</v>
      </c>
      <c r="E331" s="230">
        <v>36103</v>
      </c>
      <c r="F331" s="230">
        <v>8366</v>
      </c>
      <c r="G331" s="230">
        <v>18821</v>
      </c>
      <c r="H331" s="230">
        <v>9671</v>
      </c>
      <c r="I331" s="230">
        <v>7958</v>
      </c>
      <c r="J331" s="230">
        <v>31605</v>
      </c>
      <c r="K331" s="230">
        <v>7552</v>
      </c>
      <c r="L331" s="230">
        <v>144045</v>
      </c>
      <c r="M331" s="29"/>
    </row>
    <row r="332" spans="2:15" ht="24.95" customHeight="1" x14ac:dyDescent="0.2">
      <c r="B332" s="87" t="s">
        <v>55</v>
      </c>
      <c r="C332" s="221">
        <v>9675</v>
      </c>
      <c r="D332" s="221">
        <v>11170</v>
      </c>
      <c r="E332" s="221">
        <v>34148</v>
      </c>
      <c r="F332" s="221">
        <v>7588</v>
      </c>
      <c r="G332" s="221">
        <v>16478</v>
      </c>
      <c r="H332" s="221">
        <v>9095</v>
      </c>
      <c r="I332" s="221">
        <v>6464</v>
      </c>
      <c r="J332" s="221">
        <v>26484</v>
      </c>
      <c r="K332" s="221">
        <v>7129</v>
      </c>
      <c r="L332" s="238">
        <v>128231</v>
      </c>
      <c r="M332" s="29"/>
    </row>
    <row r="333" spans="2:15" ht="24.95" customHeight="1" x14ac:dyDescent="0.2">
      <c r="B333" s="88" t="s">
        <v>56</v>
      </c>
      <c r="C333" s="222">
        <v>557</v>
      </c>
      <c r="D333" s="222">
        <v>2567</v>
      </c>
      <c r="E333" s="222">
        <v>1955</v>
      </c>
      <c r="F333" s="222">
        <v>778</v>
      </c>
      <c r="G333" s="222">
        <v>2343</v>
      </c>
      <c r="H333" s="222">
        <v>576</v>
      </c>
      <c r="I333" s="222">
        <v>1494</v>
      </c>
      <c r="J333" s="222">
        <v>5121</v>
      </c>
      <c r="K333" s="222">
        <v>423</v>
      </c>
      <c r="L333" s="239">
        <v>15814</v>
      </c>
      <c r="M333" s="29"/>
    </row>
    <row r="334" spans="2:15" ht="24.95" customHeight="1" x14ac:dyDescent="0.2">
      <c r="B334" s="95" t="s">
        <v>88</v>
      </c>
      <c r="C334" s="223">
        <v>2.90035812E-2</v>
      </c>
      <c r="D334" s="223">
        <v>4.0901344200000002E-2</v>
      </c>
      <c r="E334" s="223">
        <v>0.1120665141</v>
      </c>
      <c r="F334" s="223">
        <v>0.12035513420000001</v>
      </c>
      <c r="G334" s="223">
        <v>8.5875196900000006E-2</v>
      </c>
      <c r="H334" s="223">
        <v>4.0496362899999999E-2</v>
      </c>
      <c r="I334" s="223">
        <v>6.2083151900000001E-2</v>
      </c>
      <c r="J334" s="223">
        <v>0.1207501857</v>
      </c>
      <c r="K334" s="223">
        <v>8.4139915999999995E-2</v>
      </c>
      <c r="L334" s="223">
        <v>7.1381346600000006E-2</v>
      </c>
      <c r="M334" s="29"/>
    </row>
    <row r="335" spans="2:15" ht="24.95" customHeight="1" x14ac:dyDescent="0.2">
      <c r="B335" s="98" t="s">
        <v>3</v>
      </c>
      <c r="C335" s="240">
        <v>1.5354141656663001</v>
      </c>
      <c r="D335" s="240">
        <v>1.7604767397154999</v>
      </c>
      <c r="E335" s="240">
        <v>1.8476458546571</v>
      </c>
      <c r="F335" s="240">
        <v>1.9592505854800999</v>
      </c>
      <c r="G335" s="240">
        <v>1.8230337078651999</v>
      </c>
      <c r="H335" s="240">
        <v>1.5399681528661999</v>
      </c>
      <c r="I335" s="240">
        <v>2.2123992215735</v>
      </c>
      <c r="J335" s="240">
        <v>1.836005576856</v>
      </c>
      <c r="K335" s="240">
        <v>1.9569836745271001</v>
      </c>
      <c r="L335" s="240">
        <v>1.8107251951578001</v>
      </c>
      <c r="M335" s="29"/>
    </row>
    <row r="336" spans="2:15" ht="24.95" customHeight="1" x14ac:dyDescent="0.2">
      <c r="B336" s="87" t="s">
        <v>57</v>
      </c>
      <c r="C336" s="241">
        <v>1.5121913097843001</v>
      </c>
      <c r="D336" s="241">
        <v>1.8650859909835</v>
      </c>
      <c r="E336" s="241">
        <v>1.8383849259758001</v>
      </c>
      <c r="F336" s="241">
        <v>1.8988988988989</v>
      </c>
      <c r="G336" s="241">
        <v>1.8602393316776</v>
      </c>
      <c r="H336" s="241">
        <v>1.5391775258081</v>
      </c>
      <c r="I336" s="241">
        <v>1.9665348341953</v>
      </c>
      <c r="J336" s="241">
        <v>1.7994292702813</v>
      </c>
      <c r="K336" s="241">
        <v>1.96391184573</v>
      </c>
      <c r="L336" s="242">
        <v>1.7969590807175</v>
      </c>
      <c r="M336" s="29"/>
      <c r="N336" s="29"/>
      <c r="O336" s="29"/>
    </row>
    <row r="337" spans="2:15" ht="24.95" customHeight="1" x14ac:dyDescent="0.2">
      <c r="B337" s="88" t="s">
        <v>87</v>
      </c>
      <c r="C337" s="243">
        <v>2.0939849624060001</v>
      </c>
      <c r="D337" s="243">
        <v>1.4151047409041</v>
      </c>
      <c r="E337" s="243">
        <v>2.0259067357512999</v>
      </c>
      <c r="F337" s="243">
        <v>2.8394160583942001</v>
      </c>
      <c r="G337" s="243">
        <v>1.5982264665757</v>
      </c>
      <c r="H337" s="243">
        <v>1.5525606469002999</v>
      </c>
      <c r="I337" s="243">
        <v>4.8193548387096996</v>
      </c>
      <c r="J337" s="243">
        <v>2.0516826923077001</v>
      </c>
      <c r="K337" s="243">
        <v>1.8471615720523999</v>
      </c>
      <c r="L337" s="244">
        <v>1.9306555976071</v>
      </c>
      <c r="M337" s="29"/>
      <c r="N337" s="29"/>
      <c r="O337" s="29"/>
    </row>
    <row r="338" spans="2:15" ht="24.95" customHeight="1" x14ac:dyDescent="0.2">
      <c r="B338" s="2"/>
      <c r="C338" s="30"/>
      <c r="D338" s="30"/>
      <c r="E338" s="30"/>
      <c r="H338" s="30"/>
      <c r="I338" s="30"/>
      <c r="J338" s="30"/>
      <c r="K338" s="30"/>
      <c r="L338" s="30"/>
      <c r="M338" s="19"/>
    </row>
    <row r="339" spans="2:15" ht="24.95" customHeight="1" x14ac:dyDescent="0.2">
      <c r="B339" s="2"/>
      <c r="C339" s="2"/>
      <c r="D339" s="2"/>
      <c r="E339" s="2"/>
      <c r="H339" s="2"/>
      <c r="I339" s="2"/>
      <c r="J339" s="2"/>
      <c r="K339" s="2"/>
      <c r="L339" s="8"/>
      <c r="M339" s="19"/>
    </row>
    <row r="340" spans="2:15" ht="24.95" customHeight="1" x14ac:dyDescent="0.2">
      <c r="B340" s="2"/>
      <c r="C340" s="2"/>
      <c r="D340" s="2"/>
      <c r="E340" s="2"/>
      <c r="H340" s="2"/>
      <c r="I340" s="2"/>
      <c r="J340" s="2"/>
      <c r="K340" s="2"/>
      <c r="L340" s="8"/>
      <c r="M340" s="19"/>
    </row>
    <row r="341" spans="2:15" ht="24.95" customHeight="1" x14ac:dyDescent="0.2">
      <c r="B341" s="2"/>
      <c r="C341" s="31"/>
      <c r="D341" s="31"/>
      <c r="E341" s="31"/>
      <c r="H341" s="31"/>
      <c r="I341" s="31"/>
      <c r="J341" s="31"/>
      <c r="K341" s="31"/>
      <c r="L341" s="8"/>
      <c r="M341" s="19"/>
    </row>
    <row r="342" spans="2:15" ht="24.95" customHeight="1" x14ac:dyDescent="0.2">
      <c r="B342" s="2"/>
      <c r="C342" s="31"/>
      <c r="D342" s="31"/>
      <c r="E342" s="31"/>
      <c r="H342" s="31"/>
      <c r="I342" s="31"/>
      <c r="J342" s="31"/>
      <c r="K342" s="31"/>
      <c r="L342" s="8"/>
      <c r="M342" s="19"/>
    </row>
    <row r="343" spans="2:15" ht="24.95" customHeight="1" x14ac:dyDescent="0.2">
      <c r="B343" s="2"/>
      <c r="C343" s="31"/>
      <c r="D343" s="31"/>
      <c r="E343" s="31"/>
      <c r="H343" s="31"/>
      <c r="I343" s="31"/>
      <c r="J343" s="31"/>
      <c r="K343" s="31"/>
      <c r="L343" s="8"/>
      <c r="M343" s="19"/>
    </row>
    <row r="344" spans="2:15" ht="24.95" customHeight="1" x14ac:dyDescent="0.2">
      <c r="B344" s="2"/>
      <c r="C344" s="31"/>
      <c r="D344" s="31"/>
      <c r="E344" s="31"/>
      <c r="H344" s="31"/>
      <c r="I344" s="31"/>
      <c r="J344" s="31"/>
      <c r="K344" s="31"/>
      <c r="L344" s="8"/>
      <c r="M344" s="19"/>
      <c r="N344" s="13"/>
    </row>
    <row r="345" spans="2:15" ht="24.95" customHeight="1" x14ac:dyDescent="0.2">
      <c r="B345" s="2"/>
      <c r="C345" s="31"/>
      <c r="D345" s="31"/>
      <c r="E345" s="31"/>
      <c r="H345" s="31"/>
      <c r="I345" s="31"/>
      <c r="J345" s="31"/>
      <c r="K345" s="31"/>
      <c r="L345" s="8"/>
      <c r="M345" s="19"/>
    </row>
    <row r="346" spans="2:15" ht="24.95" customHeight="1" x14ac:dyDescent="0.2">
      <c r="B346" s="2"/>
      <c r="C346" s="31"/>
      <c r="D346" s="31"/>
      <c r="E346" s="31"/>
      <c r="H346" s="31"/>
      <c r="I346" s="31"/>
      <c r="J346" s="31"/>
      <c r="K346" s="31"/>
      <c r="L346" s="8"/>
      <c r="M346" s="19"/>
    </row>
    <row r="347" spans="2:15" ht="24.95" customHeight="1" x14ac:dyDescent="0.2">
      <c r="B347" s="2"/>
      <c r="C347" s="31"/>
      <c r="D347" s="31"/>
      <c r="E347" s="31"/>
      <c r="H347" s="31"/>
      <c r="I347" s="31"/>
      <c r="J347" s="31"/>
      <c r="K347" s="31"/>
      <c r="L347" s="8"/>
      <c r="M347" s="19"/>
    </row>
    <row r="348" spans="2:15" ht="24.95" customHeight="1" x14ac:dyDescent="0.2">
      <c r="B348" s="2"/>
      <c r="C348" s="31"/>
      <c r="D348" s="31"/>
      <c r="E348" s="31"/>
      <c r="H348" s="31"/>
      <c r="I348" s="31"/>
      <c r="J348" s="31"/>
      <c r="K348" s="31"/>
      <c r="L348" s="8"/>
      <c r="M348" s="19"/>
    </row>
    <row r="349" spans="2:15" ht="24.95" customHeight="1" x14ac:dyDescent="0.2">
      <c r="B349" s="2"/>
      <c r="C349" s="31"/>
      <c r="D349" s="31"/>
      <c r="E349" s="31"/>
      <c r="H349" s="31"/>
      <c r="I349" s="31"/>
      <c r="J349" s="31"/>
      <c r="K349" s="31"/>
      <c r="L349" s="8"/>
      <c r="M349" s="32">
        <v>2</v>
      </c>
    </row>
    <row r="350" spans="2:15" s="110" customFormat="1" ht="25.5" customHeight="1" x14ac:dyDescent="0.2">
      <c r="B350" s="265" t="s">
        <v>157</v>
      </c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118"/>
      <c r="O350" s="118"/>
    </row>
    <row r="351" spans="2:15" ht="15" customHeight="1" x14ac:dyDescent="0.2">
      <c r="B351" s="28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</row>
    <row r="352" spans="2:15" ht="24.95" customHeight="1" x14ac:dyDescent="0.2">
      <c r="B352" s="273" t="s">
        <v>13</v>
      </c>
      <c r="C352" s="273"/>
      <c r="D352" s="273"/>
      <c r="E352" s="273"/>
      <c r="F352" s="273"/>
      <c r="G352" s="273"/>
      <c r="H352" s="273"/>
      <c r="I352" s="117"/>
      <c r="J352" s="117"/>
      <c r="K352" s="117"/>
      <c r="L352" s="117"/>
      <c r="M352" s="117"/>
      <c r="N352" s="117"/>
    </row>
    <row r="353" spans="2:12" ht="24.95" customHeight="1" x14ac:dyDescent="0.2">
      <c r="B353" s="92" t="s">
        <v>35</v>
      </c>
      <c r="C353" s="318" t="s">
        <v>51</v>
      </c>
      <c r="D353" s="318"/>
      <c r="E353" s="318" t="s">
        <v>50</v>
      </c>
      <c r="F353" s="318"/>
      <c r="G353" s="318" t="s">
        <v>0</v>
      </c>
      <c r="H353" s="318"/>
    </row>
    <row r="354" spans="2:12" ht="24.95" customHeight="1" x14ac:dyDescent="0.2">
      <c r="B354" s="224" t="s">
        <v>176</v>
      </c>
      <c r="C354" s="272">
        <v>506569</v>
      </c>
      <c r="D354" s="272"/>
      <c r="E354" s="272">
        <v>107915</v>
      </c>
      <c r="F354" s="272"/>
      <c r="G354" s="267">
        <v>614484</v>
      </c>
      <c r="H354" s="267"/>
    </row>
    <row r="355" spans="2:12" ht="24.95" customHeight="1" x14ac:dyDescent="0.2">
      <c r="B355" s="224" t="s">
        <v>156</v>
      </c>
      <c r="C355" s="276">
        <v>71360</v>
      </c>
      <c r="D355" s="276"/>
      <c r="E355" s="276">
        <v>8191</v>
      </c>
      <c r="F355" s="276"/>
      <c r="G355" s="267">
        <v>79551</v>
      </c>
      <c r="H355" s="267"/>
    </row>
    <row r="356" spans="2:12" ht="24.95" customHeight="1" x14ac:dyDescent="0.2">
      <c r="B356" s="92" t="s">
        <v>43</v>
      </c>
      <c r="C356" s="320">
        <f>(C355-C354)/C354</f>
        <v>-0.85913074033349845</v>
      </c>
      <c r="D356" s="320"/>
      <c r="E356" s="270">
        <f>(E355-E354)/E354</f>
        <v>-0.92409766946207661</v>
      </c>
      <c r="F356" s="270"/>
      <c r="G356" s="320">
        <f>(G355-G354)/G354</f>
        <v>-0.87054016052492822</v>
      </c>
      <c r="H356" s="320"/>
    </row>
    <row r="357" spans="2:12" s="13" customFormat="1" ht="24.95" customHeight="1" x14ac:dyDescent="0.2">
      <c r="B357" s="34"/>
      <c r="C357" s="35"/>
      <c r="D357" s="35"/>
      <c r="E357" s="35"/>
      <c r="F357" s="35"/>
      <c r="G357" s="35"/>
      <c r="H357" s="35"/>
    </row>
    <row r="358" spans="2:12" s="13" customFormat="1" ht="24.95" customHeight="1" x14ac:dyDescent="0.2">
      <c r="B358" s="34"/>
      <c r="C358" s="35"/>
      <c r="D358" s="35"/>
      <c r="E358" s="35"/>
      <c r="F358" s="35"/>
      <c r="G358" s="35"/>
      <c r="H358" s="35"/>
    </row>
    <row r="359" spans="2:12" s="13" customFormat="1" ht="24.95" customHeight="1" x14ac:dyDescent="0.2">
      <c r="B359" s="34"/>
      <c r="C359" s="35"/>
      <c r="D359" s="35"/>
      <c r="E359" s="35"/>
      <c r="F359" s="35"/>
      <c r="G359" s="35"/>
      <c r="H359" s="35"/>
    </row>
    <row r="360" spans="2:12" s="13" customFormat="1" ht="24.95" customHeight="1" x14ac:dyDescent="0.2">
      <c r="B360" s="34"/>
      <c r="C360" s="35"/>
      <c r="D360" s="35"/>
      <c r="E360" s="35"/>
      <c r="F360" s="35"/>
      <c r="G360" s="35"/>
      <c r="H360" s="35"/>
    </row>
    <row r="361" spans="2:12" s="13" customFormat="1" ht="24.95" customHeight="1" x14ac:dyDescent="0.2">
      <c r="B361" s="34"/>
      <c r="C361" s="35"/>
      <c r="D361" s="35"/>
      <c r="E361" s="35"/>
      <c r="F361" s="35"/>
      <c r="G361" s="35"/>
      <c r="H361" s="35"/>
    </row>
    <row r="362" spans="2:12" s="13" customFormat="1" ht="24.95" customHeight="1" x14ac:dyDescent="0.2">
      <c r="B362" s="34"/>
      <c r="C362" s="35"/>
      <c r="D362" s="35"/>
      <c r="E362" s="35"/>
      <c r="F362" s="35"/>
      <c r="G362" s="35"/>
      <c r="H362" s="35"/>
    </row>
    <row r="363" spans="2:12" s="13" customFormat="1" ht="24.95" customHeight="1" x14ac:dyDescent="0.2">
      <c r="B363" s="34"/>
      <c r="C363" s="35"/>
      <c r="D363" s="35"/>
      <c r="E363" s="35"/>
      <c r="F363" s="35"/>
      <c r="G363" s="35"/>
      <c r="H363" s="35"/>
    </row>
    <row r="364" spans="2:12" s="13" customFormat="1" ht="24.95" customHeight="1" x14ac:dyDescent="0.2">
      <c r="B364" s="34"/>
      <c r="C364" s="35"/>
      <c r="D364" s="35"/>
      <c r="E364" s="35"/>
      <c r="F364" s="35"/>
      <c r="G364" s="35"/>
      <c r="H364" s="35"/>
    </row>
    <row r="365" spans="2:12" s="13" customFormat="1" ht="24.95" customHeight="1" x14ac:dyDescent="0.2">
      <c r="B365" s="34"/>
      <c r="C365" s="35"/>
      <c r="D365" s="35"/>
      <c r="E365" s="35"/>
      <c r="F365" s="35"/>
      <c r="G365" s="35"/>
      <c r="H365" s="35"/>
    </row>
    <row r="366" spans="2:12" ht="24.95" customHeight="1" x14ac:dyDescent="0.2"/>
    <row r="367" spans="2:12" ht="24.95" customHeight="1" x14ac:dyDescent="0.2">
      <c r="B367" s="273" t="s">
        <v>37</v>
      </c>
      <c r="C367" s="273"/>
      <c r="D367" s="273"/>
      <c r="E367" s="273"/>
      <c r="F367" s="273"/>
      <c r="G367" s="273"/>
      <c r="H367" s="273"/>
      <c r="I367" s="273"/>
      <c r="J367" s="273"/>
      <c r="K367" s="273"/>
      <c r="L367" s="273"/>
    </row>
    <row r="368" spans="2:12" ht="24.95" customHeight="1" x14ac:dyDescent="0.2">
      <c r="B368" s="92" t="s">
        <v>35</v>
      </c>
      <c r="C368" s="93" t="s">
        <v>114</v>
      </c>
      <c r="D368" s="93" t="s">
        <v>5</v>
      </c>
      <c r="E368" s="93" t="s">
        <v>6</v>
      </c>
      <c r="F368" s="93" t="s">
        <v>7</v>
      </c>
      <c r="G368" s="93" t="s">
        <v>8</v>
      </c>
      <c r="H368" s="93" t="s">
        <v>9</v>
      </c>
      <c r="I368" s="93" t="s">
        <v>10</v>
      </c>
      <c r="J368" s="93" t="s">
        <v>11</v>
      </c>
      <c r="K368" s="93" t="s">
        <v>12</v>
      </c>
      <c r="L368" s="93" t="s">
        <v>14</v>
      </c>
    </row>
    <row r="369" spans="2:12" ht="24.95" customHeight="1" x14ac:dyDescent="0.2">
      <c r="B369" s="224" t="s">
        <v>176</v>
      </c>
      <c r="C369" s="250">
        <v>66334</v>
      </c>
      <c r="D369" s="250">
        <v>94642</v>
      </c>
      <c r="E369" s="250">
        <v>95352</v>
      </c>
      <c r="F369" s="250">
        <v>24485</v>
      </c>
      <c r="G369" s="250">
        <v>112912</v>
      </c>
      <c r="H369" s="250">
        <v>74606</v>
      </c>
      <c r="I369" s="250">
        <v>27740</v>
      </c>
      <c r="J369" s="250">
        <v>84472</v>
      </c>
      <c r="K369" s="250">
        <v>33941</v>
      </c>
      <c r="L369" s="247">
        <v>614484</v>
      </c>
    </row>
    <row r="370" spans="2:12" ht="24.95" customHeight="1" x14ac:dyDescent="0.2">
      <c r="B370" s="224" t="s">
        <v>156</v>
      </c>
      <c r="C370" s="250">
        <v>6664</v>
      </c>
      <c r="D370" s="250">
        <v>7803</v>
      </c>
      <c r="E370" s="250">
        <v>19540</v>
      </c>
      <c r="F370" s="250">
        <v>4270</v>
      </c>
      <c r="G370" s="250">
        <v>10324</v>
      </c>
      <c r="H370" s="250">
        <v>6280</v>
      </c>
      <c r="I370" s="250">
        <v>3597</v>
      </c>
      <c r="J370" s="250">
        <v>17214</v>
      </c>
      <c r="K370" s="250">
        <v>3859</v>
      </c>
      <c r="L370" s="247">
        <v>79551</v>
      </c>
    </row>
    <row r="371" spans="2:12" ht="24.95" customHeight="1" x14ac:dyDescent="0.2">
      <c r="B371" s="92" t="s">
        <v>43</v>
      </c>
      <c r="C371" s="86">
        <f t="shared" ref="C371:L371" si="0">(C370-C369)/C369</f>
        <v>-0.89953869810353659</v>
      </c>
      <c r="D371" s="86">
        <f t="shared" si="0"/>
        <v>-0.91755246085247566</v>
      </c>
      <c r="E371" s="86">
        <f t="shared" si="0"/>
        <v>-0.79507509019213018</v>
      </c>
      <c r="F371" s="86">
        <f t="shared" si="0"/>
        <v>-0.82560751480498262</v>
      </c>
      <c r="G371" s="86">
        <f t="shared" si="0"/>
        <v>-0.90856596287374236</v>
      </c>
      <c r="H371" s="86">
        <f t="shared" si="0"/>
        <v>-0.91582446452027988</v>
      </c>
      <c r="I371" s="86">
        <f t="shared" si="0"/>
        <v>-0.87033165104542176</v>
      </c>
      <c r="J371" s="86">
        <f t="shared" si="0"/>
        <v>-0.7962164977744105</v>
      </c>
      <c r="K371" s="86">
        <f t="shared" si="0"/>
        <v>-0.88630270174714942</v>
      </c>
      <c r="L371" s="86">
        <f t="shared" si="0"/>
        <v>-0.87054016052492822</v>
      </c>
    </row>
    <row r="372" spans="2:12" ht="24.95" customHeight="1" x14ac:dyDescent="0.2">
      <c r="B372" s="38"/>
      <c r="C372" s="39"/>
      <c r="D372" s="39"/>
      <c r="E372" s="39"/>
      <c r="F372" s="39"/>
      <c r="G372" s="39"/>
      <c r="H372" s="39"/>
      <c r="I372" s="39"/>
      <c r="J372" s="39"/>
      <c r="K372" s="39"/>
      <c r="L372" s="39"/>
    </row>
    <row r="373" spans="2:12" ht="24.95" customHeight="1" x14ac:dyDescent="0.2">
      <c r="B373" s="38"/>
      <c r="C373" s="39"/>
      <c r="D373" s="39"/>
      <c r="E373" s="39"/>
      <c r="F373" s="39"/>
      <c r="G373" s="39"/>
      <c r="H373" s="39"/>
      <c r="I373" s="39"/>
      <c r="J373" s="39"/>
      <c r="K373" s="39"/>
      <c r="L373" s="39"/>
    </row>
    <row r="374" spans="2:12" ht="24.95" customHeight="1" x14ac:dyDescent="0.2">
      <c r="B374" s="38"/>
      <c r="C374" s="39"/>
      <c r="D374" s="39"/>
      <c r="E374" s="39"/>
      <c r="F374" s="39"/>
      <c r="G374" s="39"/>
      <c r="H374" s="39"/>
      <c r="I374" s="39"/>
      <c r="J374" s="39"/>
      <c r="K374" s="39"/>
      <c r="L374" s="39"/>
    </row>
    <row r="375" spans="2:12" ht="24.95" customHeight="1" x14ac:dyDescent="0.2">
      <c r="B375" s="284"/>
      <c r="C375" s="284"/>
      <c r="D375" s="284"/>
      <c r="E375" s="284"/>
      <c r="F375" s="284"/>
      <c r="G375" s="284"/>
      <c r="H375" s="284"/>
      <c r="I375" s="284"/>
      <c r="J375" s="284"/>
      <c r="K375" s="284"/>
      <c r="L375" s="284"/>
    </row>
    <row r="376" spans="2:12" ht="24.95" customHeight="1" x14ac:dyDescent="0.2">
      <c r="B376" s="38"/>
      <c r="C376" s="39"/>
      <c r="D376" s="39"/>
      <c r="E376" s="39"/>
      <c r="F376" s="39"/>
      <c r="G376" s="39"/>
      <c r="H376" s="39"/>
      <c r="I376" s="39"/>
      <c r="J376" s="39"/>
      <c r="K376" s="39"/>
      <c r="L376" s="39"/>
    </row>
    <row r="377" spans="2:12" ht="24.95" customHeight="1" x14ac:dyDescent="0.2">
      <c r="B377" s="38"/>
      <c r="C377" s="39"/>
      <c r="D377" s="39"/>
      <c r="E377" s="39"/>
      <c r="F377" s="39"/>
      <c r="G377" s="39"/>
      <c r="H377" s="39"/>
      <c r="I377" s="39"/>
      <c r="J377" s="39"/>
      <c r="K377" s="39"/>
      <c r="L377" s="39"/>
    </row>
    <row r="378" spans="2:12" ht="24.95" customHeight="1" x14ac:dyDescent="0.2">
      <c r="B378" s="38"/>
      <c r="C378" s="39"/>
      <c r="D378" s="39"/>
      <c r="E378" s="39"/>
      <c r="F378" s="39"/>
      <c r="G378" s="39"/>
      <c r="H378" s="39"/>
      <c r="I378" s="39"/>
      <c r="J378" s="39"/>
      <c r="K378" s="39"/>
      <c r="L378" s="39"/>
    </row>
    <row r="379" spans="2:12" ht="24.95" customHeight="1" x14ac:dyDescent="0.2">
      <c r="B379" s="38"/>
      <c r="C379" s="39"/>
      <c r="D379" s="39"/>
      <c r="E379" s="39"/>
      <c r="F379" s="39"/>
      <c r="G379" s="39"/>
      <c r="H379" s="39"/>
      <c r="I379" s="39"/>
      <c r="J379" s="39"/>
      <c r="K379" s="39"/>
      <c r="L379" s="39"/>
    </row>
    <row r="380" spans="2:12" ht="24.95" customHeight="1" x14ac:dyDescent="0.2">
      <c r="B380" s="38"/>
      <c r="C380" s="39"/>
      <c r="D380" s="39"/>
      <c r="E380" s="39"/>
      <c r="F380" s="39"/>
      <c r="G380" s="39"/>
      <c r="H380" s="39"/>
      <c r="I380" s="39"/>
      <c r="J380" s="39"/>
      <c r="K380" s="39"/>
      <c r="L380" s="39"/>
    </row>
    <row r="381" spans="2:12" ht="24.95" customHeight="1" x14ac:dyDescent="0.2">
      <c r="B381" s="38"/>
      <c r="C381" s="39"/>
      <c r="D381" s="39"/>
      <c r="E381" s="39"/>
      <c r="F381" s="39"/>
      <c r="G381" s="39"/>
      <c r="H381" s="39"/>
      <c r="I381" s="39"/>
      <c r="J381" s="39"/>
      <c r="K381" s="39"/>
      <c r="L381" s="39"/>
    </row>
    <row r="382" spans="2:12" ht="24.95" customHeight="1" x14ac:dyDescent="0.2">
      <c r="B382" s="285" t="s">
        <v>15</v>
      </c>
      <c r="C382" s="285"/>
      <c r="D382" s="285"/>
      <c r="E382" s="285"/>
      <c r="F382" s="285"/>
      <c r="G382" s="285"/>
      <c r="H382" s="285"/>
      <c r="I382" s="285"/>
      <c r="J382" s="285"/>
    </row>
    <row r="383" spans="2:12" ht="24.95" customHeight="1" x14ac:dyDescent="0.2">
      <c r="B383" s="94" t="s">
        <v>35</v>
      </c>
      <c r="C383" s="314" t="s">
        <v>40</v>
      </c>
      <c r="D383" s="314"/>
      <c r="E383" s="314" t="s">
        <v>41</v>
      </c>
      <c r="F383" s="314"/>
      <c r="G383" s="314" t="s">
        <v>42</v>
      </c>
      <c r="H383" s="314"/>
      <c r="I383" s="275" t="s">
        <v>89</v>
      </c>
      <c r="J383" s="275"/>
      <c r="L383" s="40"/>
    </row>
    <row r="384" spans="2:12" ht="24.95" customHeight="1" x14ac:dyDescent="0.2">
      <c r="B384" s="224" t="s">
        <v>176</v>
      </c>
      <c r="C384" s="272">
        <v>930094</v>
      </c>
      <c r="D384" s="272"/>
      <c r="E384" s="272">
        <v>165098</v>
      </c>
      <c r="F384" s="272"/>
      <c r="G384" s="267">
        <v>1095192</v>
      </c>
      <c r="H384" s="267"/>
      <c r="I384" s="268">
        <v>0.2437396053</v>
      </c>
      <c r="J384" s="269"/>
    </row>
    <row r="385" spans="2:12" ht="24.95" customHeight="1" x14ac:dyDescent="0.2">
      <c r="B385" s="224" t="s">
        <v>156</v>
      </c>
      <c r="C385" s="276">
        <v>128231</v>
      </c>
      <c r="D385" s="276"/>
      <c r="E385" s="276">
        <v>15814</v>
      </c>
      <c r="F385" s="276"/>
      <c r="G385" s="319">
        <v>144045</v>
      </c>
      <c r="H385" s="319"/>
      <c r="I385" s="277">
        <v>7.1381346600000006E-2</v>
      </c>
      <c r="J385" s="286"/>
    </row>
    <row r="386" spans="2:12" ht="24.95" customHeight="1" x14ac:dyDescent="0.2">
      <c r="B386" s="105" t="s">
        <v>43</v>
      </c>
      <c r="C386" s="316">
        <f>(C385-C384)/C384</f>
        <v>-0.86213113943321862</v>
      </c>
      <c r="D386" s="316"/>
      <c r="E386" s="316">
        <f>(E385-E384)/E384</f>
        <v>-0.90421446655925575</v>
      </c>
      <c r="F386" s="316"/>
      <c r="G386" s="312">
        <f>(G385-G384)/G384</f>
        <v>-0.86847511669186772</v>
      </c>
      <c r="H386" s="312"/>
      <c r="I386" s="312">
        <f>(I385-I384)/I384</f>
        <v>-0.70714096089495881</v>
      </c>
      <c r="J386" s="312"/>
    </row>
    <row r="387" spans="2:12" ht="24.95" customHeight="1" x14ac:dyDescent="0.2">
      <c r="B387" s="38"/>
      <c r="C387" s="39"/>
      <c r="D387" s="39"/>
      <c r="E387" s="39"/>
      <c r="F387" s="39"/>
      <c r="G387" s="41"/>
      <c r="H387" s="41"/>
      <c r="I387" s="41"/>
      <c r="J387" s="41"/>
      <c r="K387" s="13"/>
    </row>
    <row r="388" spans="2:12" ht="24.95" customHeight="1" x14ac:dyDescent="0.2"/>
    <row r="389" spans="2:12" ht="24.95" customHeight="1" x14ac:dyDescent="0.2"/>
    <row r="390" spans="2:12" ht="24.95" customHeight="1" x14ac:dyDescent="0.2"/>
    <row r="391" spans="2:12" ht="24.95" customHeight="1" x14ac:dyDescent="0.2">
      <c r="L391" s="42"/>
    </row>
    <row r="392" spans="2:12" ht="24.95" customHeight="1" x14ac:dyDescent="0.2"/>
    <row r="393" spans="2:12" ht="24.95" customHeight="1" x14ac:dyDescent="0.2"/>
    <row r="394" spans="2:12" ht="24.95" customHeight="1" x14ac:dyDescent="0.2">
      <c r="L394" s="27"/>
    </row>
    <row r="395" spans="2:12" ht="24.95" customHeight="1" x14ac:dyDescent="0.2"/>
    <row r="396" spans="2:12" ht="24.95" customHeight="1" x14ac:dyDescent="0.2"/>
    <row r="397" spans="2:12" ht="24.95" customHeight="1" x14ac:dyDescent="0.2">
      <c r="B397" s="285" t="s">
        <v>38</v>
      </c>
      <c r="C397" s="285"/>
      <c r="D397" s="285"/>
      <c r="E397" s="285"/>
      <c r="F397" s="285"/>
      <c r="G397" s="285"/>
      <c r="H397" s="285"/>
      <c r="I397" s="285"/>
      <c r="J397" s="285"/>
      <c r="K397" s="285"/>
      <c r="L397" s="285"/>
    </row>
    <row r="398" spans="2:12" ht="24.95" customHeight="1" x14ac:dyDescent="0.2">
      <c r="B398" s="94" t="s">
        <v>35</v>
      </c>
      <c r="C398" s="111" t="s">
        <v>114</v>
      </c>
      <c r="D398" s="111" t="s">
        <v>5</v>
      </c>
      <c r="E398" s="111" t="s">
        <v>6</v>
      </c>
      <c r="F398" s="111" t="s">
        <v>7</v>
      </c>
      <c r="G398" s="111" t="s">
        <v>8</v>
      </c>
      <c r="H398" s="111" t="s">
        <v>9</v>
      </c>
      <c r="I398" s="111" t="s">
        <v>10</v>
      </c>
      <c r="J398" s="111" t="s">
        <v>11</v>
      </c>
      <c r="K398" s="111" t="s">
        <v>12</v>
      </c>
      <c r="L398" s="111" t="s">
        <v>14</v>
      </c>
    </row>
    <row r="399" spans="2:12" ht="24.95" customHeight="1" x14ac:dyDescent="0.2">
      <c r="B399" s="224" t="s">
        <v>176</v>
      </c>
      <c r="C399" s="250">
        <v>126422</v>
      </c>
      <c r="D399" s="250">
        <v>163937</v>
      </c>
      <c r="E399" s="250">
        <v>163743</v>
      </c>
      <c r="F399" s="250">
        <v>48195</v>
      </c>
      <c r="G399" s="250">
        <v>197030</v>
      </c>
      <c r="H399" s="250">
        <v>134414</v>
      </c>
      <c r="I399" s="250">
        <v>55869</v>
      </c>
      <c r="J399" s="250">
        <v>144665</v>
      </c>
      <c r="K399" s="250">
        <v>60917</v>
      </c>
      <c r="L399" s="247">
        <v>1095192</v>
      </c>
    </row>
    <row r="400" spans="2:12" ht="24.95" customHeight="1" x14ac:dyDescent="0.2">
      <c r="B400" s="224" t="s">
        <v>156</v>
      </c>
      <c r="C400" s="249">
        <v>10232</v>
      </c>
      <c r="D400" s="249">
        <v>13737</v>
      </c>
      <c r="E400" s="249">
        <v>36103</v>
      </c>
      <c r="F400" s="249">
        <v>8366</v>
      </c>
      <c r="G400" s="249">
        <v>18821</v>
      </c>
      <c r="H400" s="249">
        <v>9671</v>
      </c>
      <c r="I400" s="249">
        <v>7958</v>
      </c>
      <c r="J400" s="249">
        <v>31605</v>
      </c>
      <c r="K400" s="249">
        <v>7552</v>
      </c>
      <c r="L400" s="251">
        <v>144045</v>
      </c>
    </row>
    <row r="401" spans="2:15" ht="24.95" customHeight="1" x14ac:dyDescent="0.2">
      <c r="B401" s="105" t="s">
        <v>43</v>
      </c>
      <c r="C401" s="106">
        <f t="shared" ref="C401:L401" si="1">(C400-C399)/C399</f>
        <v>-0.91906471974814508</v>
      </c>
      <c r="D401" s="106">
        <f t="shared" si="1"/>
        <v>-0.91620561557183555</v>
      </c>
      <c r="E401" s="106">
        <f t="shared" si="1"/>
        <v>-0.77951423877661941</v>
      </c>
      <c r="F401" s="106">
        <f t="shared" si="1"/>
        <v>-0.8264135283743127</v>
      </c>
      <c r="G401" s="106">
        <f t="shared" si="1"/>
        <v>-0.90447647566360456</v>
      </c>
      <c r="H401" s="106">
        <f t="shared" si="1"/>
        <v>-0.92805064948591665</v>
      </c>
      <c r="I401" s="106">
        <f t="shared" si="1"/>
        <v>-0.85755964846336963</v>
      </c>
      <c r="J401" s="106">
        <f t="shared" si="1"/>
        <v>-0.78152974112604989</v>
      </c>
      <c r="K401" s="106">
        <f t="shared" si="1"/>
        <v>-0.87602803815027008</v>
      </c>
      <c r="L401" s="106">
        <f t="shared" si="1"/>
        <v>-0.86847511669186772</v>
      </c>
    </row>
    <row r="402" spans="2:15" ht="24.95" customHeight="1" x14ac:dyDescent="0.2">
      <c r="B402" s="38"/>
      <c r="C402" s="39"/>
      <c r="D402" s="39"/>
      <c r="E402" s="39"/>
      <c r="F402" s="39"/>
      <c r="G402" s="39"/>
      <c r="H402" s="39"/>
      <c r="I402" s="39"/>
      <c r="J402" s="39"/>
      <c r="K402" s="39"/>
      <c r="L402" s="39"/>
    </row>
    <row r="403" spans="2:15" ht="24.95" customHeight="1" x14ac:dyDescent="0.2">
      <c r="B403" s="38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13"/>
    </row>
    <row r="404" spans="2:15" ht="24.95" customHeight="1" x14ac:dyDescent="0.2">
      <c r="B404" s="284"/>
      <c r="C404" s="284"/>
      <c r="D404" s="284"/>
      <c r="E404" s="284"/>
      <c r="F404" s="284"/>
      <c r="G404" s="284"/>
      <c r="H404" s="284"/>
      <c r="I404" s="284"/>
      <c r="J404" s="284"/>
      <c r="K404" s="284"/>
      <c r="L404" s="284"/>
      <c r="M404" s="13"/>
    </row>
    <row r="405" spans="2:15" ht="24.95" customHeight="1" x14ac:dyDescent="0.2"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13"/>
    </row>
    <row r="406" spans="2:15" ht="24.95" customHeight="1" x14ac:dyDescent="0.2">
      <c r="B406" s="38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13"/>
    </row>
    <row r="407" spans="2:15" ht="24.95" customHeight="1" x14ac:dyDescent="0.2">
      <c r="B407" s="38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13"/>
    </row>
    <row r="408" spans="2:15" ht="24.95" customHeight="1" x14ac:dyDescent="0.2">
      <c r="B408" s="38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13"/>
    </row>
    <row r="409" spans="2:15" ht="24.95" customHeight="1" x14ac:dyDescent="0.2">
      <c r="B409" s="38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13"/>
    </row>
    <row r="410" spans="2:15" ht="24.95" customHeight="1" x14ac:dyDescent="0.2">
      <c r="B410" s="38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2">
        <v>3</v>
      </c>
    </row>
    <row r="411" spans="2:15" s="110" customFormat="1" ht="25.5" customHeight="1" x14ac:dyDescent="0.2">
      <c r="B411" s="283" t="s">
        <v>158</v>
      </c>
      <c r="C411" s="283"/>
      <c r="D411" s="283"/>
      <c r="E411" s="283"/>
      <c r="F411" s="283"/>
      <c r="G411" s="283"/>
      <c r="H411" s="283"/>
      <c r="I411" s="283"/>
      <c r="J411" s="283"/>
      <c r="K411" s="283"/>
      <c r="L411" s="283"/>
      <c r="M411" s="283"/>
      <c r="N411" s="118"/>
      <c r="O411" s="118"/>
    </row>
    <row r="412" spans="2:15" ht="15" customHeight="1" x14ac:dyDescent="0.2">
      <c r="B412" s="28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</row>
    <row r="413" spans="2:15" ht="24.95" customHeight="1" x14ac:dyDescent="0.2">
      <c r="B413" s="307" t="s">
        <v>13</v>
      </c>
      <c r="C413" s="307"/>
      <c r="D413" s="307"/>
      <c r="E413" s="307"/>
      <c r="F413" s="307"/>
      <c r="G413" s="307"/>
      <c r="H413" s="307"/>
      <c r="I413" s="317"/>
      <c r="J413" s="317"/>
      <c r="K413" s="317"/>
      <c r="L413" s="317"/>
      <c r="M413" s="317"/>
      <c r="N413" s="317"/>
    </row>
    <row r="414" spans="2:15" ht="24.95" customHeight="1" x14ac:dyDescent="0.2">
      <c r="B414" s="92" t="s">
        <v>35</v>
      </c>
      <c r="C414" s="308" t="s">
        <v>51</v>
      </c>
      <c r="D414" s="308"/>
      <c r="E414" s="308" t="s">
        <v>50</v>
      </c>
      <c r="F414" s="308"/>
      <c r="G414" s="308" t="s">
        <v>0</v>
      </c>
      <c r="H414" s="308"/>
    </row>
    <row r="415" spans="2:15" ht="24.95" customHeight="1" x14ac:dyDescent="0.2">
      <c r="B415" s="224" t="s">
        <v>159</v>
      </c>
      <c r="C415" s="272">
        <v>6888518</v>
      </c>
      <c r="D415" s="272"/>
      <c r="E415" s="272">
        <v>2020323</v>
      </c>
      <c r="F415" s="272"/>
      <c r="G415" s="267">
        <v>8908841</v>
      </c>
      <c r="H415" s="267"/>
    </row>
    <row r="416" spans="2:15" ht="24.95" customHeight="1" x14ac:dyDescent="0.2">
      <c r="B416" s="224" t="s">
        <v>160</v>
      </c>
      <c r="C416" s="276">
        <v>2541087</v>
      </c>
      <c r="D416" s="276"/>
      <c r="E416" s="276">
        <v>383473</v>
      </c>
      <c r="F416" s="276"/>
      <c r="G416" s="267">
        <v>2924560</v>
      </c>
      <c r="H416" s="267"/>
    </row>
    <row r="417" spans="2:15" ht="24.95" customHeight="1" x14ac:dyDescent="0.2">
      <c r="B417" s="113" t="s">
        <v>43</v>
      </c>
      <c r="C417" s="270">
        <f>(C416-C415)/C415</f>
        <v>-0.63111267184030007</v>
      </c>
      <c r="D417" s="270"/>
      <c r="E417" s="270">
        <f>(E416-E415)/E415</f>
        <v>-0.8101922316382083</v>
      </c>
      <c r="F417" s="270"/>
      <c r="G417" s="270">
        <f>(G416-G415)/G415</f>
        <v>-0.67172385274358359</v>
      </c>
      <c r="H417" s="270"/>
    </row>
    <row r="418" spans="2:15" ht="24.95" customHeight="1" x14ac:dyDescent="0.2">
      <c r="B418" s="34"/>
      <c r="C418" s="35"/>
      <c r="D418" s="35"/>
      <c r="E418" s="35"/>
      <c r="F418" s="35"/>
      <c r="G418" s="35"/>
      <c r="H418" s="35"/>
      <c r="I418" s="13"/>
      <c r="J418" s="13"/>
      <c r="K418" s="13"/>
      <c r="L418" s="13"/>
      <c r="M418" s="13"/>
      <c r="N418" s="13"/>
      <c r="O418" s="13"/>
    </row>
    <row r="419" spans="2:15" ht="24.95" customHeight="1" x14ac:dyDescent="0.2">
      <c r="B419" s="34"/>
      <c r="C419" s="35"/>
      <c r="D419" s="35"/>
      <c r="E419" s="35"/>
      <c r="F419" s="35"/>
      <c r="G419" s="35"/>
      <c r="H419" s="35"/>
      <c r="I419" s="13"/>
      <c r="J419" s="13"/>
      <c r="K419" s="13"/>
      <c r="L419" s="13"/>
      <c r="M419" s="13"/>
      <c r="N419" s="13"/>
      <c r="O419" s="13"/>
    </row>
    <row r="420" spans="2:15" ht="24.95" customHeight="1" x14ac:dyDescent="0.2">
      <c r="B420" s="34"/>
      <c r="C420" s="35"/>
      <c r="D420" s="35"/>
      <c r="E420" s="35"/>
      <c r="F420" s="35"/>
      <c r="G420" s="35"/>
      <c r="H420" s="35"/>
      <c r="I420" s="13"/>
      <c r="J420" s="13"/>
      <c r="K420" s="13"/>
      <c r="L420" s="13"/>
      <c r="M420" s="13"/>
      <c r="N420" s="13"/>
      <c r="O420" s="13"/>
    </row>
    <row r="421" spans="2:15" ht="24.95" customHeight="1" x14ac:dyDescent="0.2">
      <c r="B421" s="34"/>
      <c r="C421" s="35"/>
      <c r="D421" s="35"/>
      <c r="E421" s="35"/>
      <c r="F421" s="35"/>
      <c r="G421" s="35"/>
      <c r="H421" s="35"/>
      <c r="I421" s="13"/>
      <c r="J421" s="13"/>
      <c r="K421" s="13"/>
      <c r="L421" s="13"/>
      <c r="M421" s="13"/>
      <c r="N421" s="13"/>
      <c r="O421" s="13"/>
    </row>
    <row r="422" spans="2:15" ht="24.95" customHeight="1" x14ac:dyDescent="0.2">
      <c r="B422" s="34"/>
      <c r="C422" s="35"/>
      <c r="D422" s="35"/>
      <c r="E422" s="35"/>
      <c r="F422" s="35"/>
      <c r="G422" s="35"/>
      <c r="H422" s="35"/>
      <c r="I422" s="13"/>
      <c r="J422" s="13"/>
      <c r="K422" s="13"/>
      <c r="L422" s="13"/>
      <c r="M422" s="13"/>
      <c r="N422" s="13"/>
      <c r="O422" s="13"/>
    </row>
    <row r="423" spans="2:15" ht="24.95" customHeight="1" x14ac:dyDescent="0.2">
      <c r="B423" s="34"/>
      <c r="C423" s="35"/>
      <c r="D423" s="35"/>
      <c r="E423" s="35"/>
      <c r="F423" s="35"/>
      <c r="G423" s="35"/>
      <c r="H423" s="35"/>
      <c r="I423" s="13"/>
      <c r="J423" s="13"/>
      <c r="K423" s="13"/>
      <c r="L423" s="13"/>
      <c r="M423" s="13"/>
      <c r="N423" s="13"/>
      <c r="O423" s="13"/>
    </row>
    <row r="424" spans="2:15" ht="24.95" customHeight="1" x14ac:dyDescent="0.2">
      <c r="B424" s="34"/>
      <c r="C424" s="35"/>
      <c r="D424" s="35"/>
      <c r="E424" s="35"/>
      <c r="F424" s="35"/>
      <c r="G424" s="35"/>
      <c r="H424" s="35"/>
      <c r="I424" s="13"/>
      <c r="J424" s="13"/>
      <c r="K424" s="13"/>
      <c r="L424" s="13"/>
      <c r="M424" s="13"/>
      <c r="N424" s="13"/>
      <c r="O424" s="13"/>
    </row>
    <row r="425" spans="2:15" ht="24.95" customHeight="1" x14ac:dyDescent="0.2">
      <c r="B425" s="34"/>
      <c r="C425" s="35"/>
      <c r="D425" s="35"/>
      <c r="E425" s="35"/>
      <c r="F425" s="35"/>
      <c r="G425" s="35"/>
      <c r="H425" s="35"/>
      <c r="I425" s="13"/>
      <c r="J425" s="13"/>
      <c r="K425" s="13"/>
      <c r="L425" s="13"/>
      <c r="M425" s="13"/>
      <c r="N425" s="13"/>
      <c r="O425" s="13"/>
    </row>
    <row r="426" spans="2:15" ht="24.95" customHeight="1" x14ac:dyDescent="0.2">
      <c r="B426" s="34"/>
      <c r="C426" s="35"/>
      <c r="D426" s="35"/>
      <c r="E426" s="35"/>
      <c r="F426" s="35"/>
      <c r="G426" s="35"/>
      <c r="H426" s="35"/>
      <c r="I426" s="13"/>
      <c r="J426" s="13"/>
      <c r="K426" s="13"/>
      <c r="L426" s="13"/>
      <c r="M426" s="13"/>
      <c r="N426" s="13"/>
      <c r="O426" s="13"/>
    </row>
    <row r="427" spans="2:15" ht="24.95" customHeight="1" x14ac:dyDescent="0.2"/>
    <row r="428" spans="2:15" ht="24.95" customHeight="1" x14ac:dyDescent="0.2"/>
    <row r="429" spans="2:15" ht="24.95" customHeight="1" x14ac:dyDescent="0.2"/>
    <row r="430" spans="2:15" ht="24.95" customHeight="1" x14ac:dyDescent="0.2"/>
    <row r="431" spans="2:15" ht="24.95" customHeight="1" x14ac:dyDescent="0.2"/>
    <row r="432" spans="2:15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>
      <c r="B437" s="313" t="s">
        <v>37</v>
      </c>
      <c r="C437" s="313"/>
      <c r="D437" s="313"/>
      <c r="E437" s="313"/>
      <c r="F437" s="313"/>
      <c r="G437" s="313"/>
      <c r="H437" s="313"/>
      <c r="I437" s="313"/>
      <c r="J437" s="313"/>
      <c r="K437" s="313"/>
      <c r="L437" s="313"/>
    </row>
    <row r="438" spans="2:12" ht="24.95" customHeight="1" x14ac:dyDescent="0.2">
      <c r="B438" s="92" t="s">
        <v>35</v>
      </c>
      <c r="C438" s="114" t="s">
        <v>114</v>
      </c>
      <c r="D438" s="114" t="s">
        <v>5</v>
      </c>
      <c r="E438" s="114" t="s">
        <v>6</v>
      </c>
      <c r="F438" s="114" t="s">
        <v>7</v>
      </c>
      <c r="G438" s="114" t="s">
        <v>8</v>
      </c>
      <c r="H438" s="114" t="s">
        <v>9</v>
      </c>
      <c r="I438" s="114" t="s">
        <v>10</v>
      </c>
      <c r="J438" s="114" t="s">
        <v>11</v>
      </c>
      <c r="K438" s="114" t="s">
        <v>12</v>
      </c>
      <c r="L438" s="114" t="s">
        <v>14</v>
      </c>
    </row>
    <row r="439" spans="2:12" ht="24.95" customHeight="1" x14ac:dyDescent="0.2">
      <c r="B439" s="224" t="s">
        <v>159</v>
      </c>
      <c r="C439" s="248">
        <v>989854</v>
      </c>
      <c r="D439" s="248">
        <v>1503199</v>
      </c>
      <c r="E439" s="248">
        <v>1575712</v>
      </c>
      <c r="F439" s="248">
        <v>425135</v>
      </c>
      <c r="G439" s="248">
        <v>1479704</v>
      </c>
      <c r="H439" s="248">
        <v>914053</v>
      </c>
      <c r="I439" s="248">
        <v>474177</v>
      </c>
      <c r="J439" s="248">
        <v>1043150</v>
      </c>
      <c r="K439" s="248">
        <v>503857</v>
      </c>
      <c r="L439" s="236">
        <v>8908841</v>
      </c>
    </row>
    <row r="440" spans="2:12" ht="24.95" customHeight="1" x14ac:dyDescent="0.2">
      <c r="B440" s="224" t="s">
        <v>160</v>
      </c>
      <c r="C440" s="250">
        <v>340828</v>
      </c>
      <c r="D440" s="250">
        <v>387853</v>
      </c>
      <c r="E440" s="250">
        <v>490367</v>
      </c>
      <c r="F440" s="250">
        <v>151246</v>
      </c>
      <c r="G440" s="250">
        <v>498757</v>
      </c>
      <c r="H440" s="250">
        <v>325616</v>
      </c>
      <c r="I440" s="250">
        <v>197687</v>
      </c>
      <c r="J440" s="250">
        <v>351241</v>
      </c>
      <c r="K440" s="250">
        <v>180965</v>
      </c>
      <c r="L440" s="247">
        <v>2924560</v>
      </c>
    </row>
    <row r="441" spans="2:12" ht="24.95" customHeight="1" x14ac:dyDescent="0.2">
      <c r="B441" s="113" t="s">
        <v>43</v>
      </c>
      <c r="C441" s="86">
        <f t="shared" ref="C441:L441" si="2">(C440-C439)/C439</f>
        <v>-0.65567851420512524</v>
      </c>
      <c r="D441" s="86">
        <f t="shared" si="2"/>
        <v>-0.74198160057317764</v>
      </c>
      <c r="E441" s="86">
        <f t="shared" si="2"/>
        <v>-0.68879655673117934</v>
      </c>
      <c r="F441" s="86">
        <f t="shared" si="2"/>
        <v>-0.64424006492055463</v>
      </c>
      <c r="G441" s="86">
        <f t="shared" si="2"/>
        <v>-0.66293461394981701</v>
      </c>
      <c r="H441" s="86">
        <f t="shared" si="2"/>
        <v>-0.64376682752531855</v>
      </c>
      <c r="I441" s="86">
        <f t="shared" si="2"/>
        <v>-0.58309449846787165</v>
      </c>
      <c r="J441" s="86">
        <f t="shared" si="2"/>
        <v>-0.66328811772036622</v>
      </c>
      <c r="K441" s="86">
        <f t="shared" si="2"/>
        <v>-0.640840555951391</v>
      </c>
      <c r="L441" s="86">
        <f t="shared" si="2"/>
        <v>-0.67172385274358359</v>
      </c>
    </row>
    <row r="442" spans="2:12" ht="24.95" customHeight="1" x14ac:dyDescent="0.2">
      <c r="B442" s="38"/>
      <c r="C442" s="39"/>
      <c r="D442" s="39"/>
      <c r="E442" s="39"/>
      <c r="F442" s="39"/>
      <c r="G442" s="39"/>
      <c r="H442" s="39"/>
      <c r="I442" s="39"/>
      <c r="J442" s="39"/>
      <c r="K442" s="39"/>
      <c r="L442" s="39"/>
    </row>
    <row r="443" spans="2:12" ht="24.95" customHeight="1" x14ac:dyDescent="0.2">
      <c r="B443" s="38"/>
      <c r="C443" s="39"/>
      <c r="D443" s="39"/>
      <c r="E443" s="39"/>
      <c r="F443" s="39"/>
      <c r="G443" s="39"/>
      <c r="H443" s="39"/>
      <c r="I443" s="39"/>
      <c r="J443" s="39"/>
      <c r="K443" s="39"/>
      <c r="L443" s="39"/>
    </row>
    <row r="444" spans="2:12" ht="24.95" customHeight="1" x14ac:dyDescent="0.2">
      <c r="B444" s="38"/>
      <c r="C444" s="39"/>
      <c r="D444" s="39"/>
      <c r="E444" s="39"/>
      <c r="F444" s="39"/>
      <c r="G444" s="39"/>
      <c r="H444" s="39"/>
      <c r="I444" s="39"/>
      <c r="J444" s="39"/>
      <c r="K444" s="39"/>
      <c r="L444" s="39"/>
    </row>
    <row r="445" spans="2:12" ht="24.95" customHeight="1" x14ac:dyDescent="0.2">
      <c r="B445" s="284"/>
      <c r="C445" s="284"/>
      <c r="D445" s="284"/>
      <c r="E445" s="284"/>
      <c r="F445" s="284"/>
      <c r="G445" s="284"/>
      <c r="H445" s="284"/>
      <c r="I445" s="284"/>
      <c r="J445" s="284"/>
      <c r="K445" s="284"/>
      <c r="L445" s="284"/>
    </row>
    <row r="446" spans="2:12" ht="24.95" customHeight="1" x14ac:dyDescent="0.2">
      <c r="B446" s="38"/>
      <c r="C446" s="39"/>
      <c r="D446" s="39"/>
      <c r="E446" s="39"/>
      <c r="F446" s="39"/>
      <c r="G446" s="39"/>
      <c r="H446" s="39"/>
      <c r="I446" s="39"/>
      <c r="J446" s="39"/>
      <c r="K446" s="39"/>
      <c r="L446" s="39"/>
    </row>
    <row r="447" spans="2:12" ht="24.95" customHeight="1" x14ac:dyDescent="0.2">
      <c r="B447" s="38"/>
      <c r="C447" s="39"/>
      <c r="D447" s="39"/>
      <c r="E447" s="39"/>
      <c r="F447" s="39"/>
      <c r="G447" s="39"/>
      <c r="H447" s="39"/>
      <c r="I447" s="39"/>
      <c r="J447" s="39"/>
      <c r="K447" s="39"/>
      <c r="L447" s="39"/>
    </row>
    <row r="448" spans="2:12" ht="24.95" customHeight="1" x14ac:dyDescent="0.2">
      <c r="B448" s="38"/>
      <c r="C448" s="39"/>
      <c r="D448" s="39"/>
      <c r="E448" s="39"/>
      <c r="F448" s="39"/>
      <c r="G448" s="39"/>
      <c r="H448" s="39"/>
      <c r="I448" s="39"/>
      <c r="J448" s="39"/>
      <c r="K448" s="39"/>
      <c r="L448" s="39"/>
    </row>
    <row r="449" spans="2:12" ht="24.95" customHeight="1" x14ac:dyDescent="0.2">
      <c r="B449" s="38"/>
      <c r="C449" s="39"/>
      <c r="D449" s="39"/>
      <c r="E449" s="39"/>
      <c r="F449" s="39"/>
      <c r="G449" s="39"/>
      <c r="H449" s="39"/>
      <c r="I449" s="39"/>
      <c r="J449" s="39"/>
      <c r="K449" s="39"/>
      <c r="L449" s="39"/>
    </row>
    <row r="450" spans="2:12" ht="24.95" customHeight="1" x14ac:dyDescent="0.2">
      <c r="B450" s="38"/>
      <c r="C450" s="39"/>
      <c r="D450" s="39"/>
      <c r="E450" s="39"/>
      <c r="F450" s="39"/>
      <c r="G450" s="39"/>
      <c r="H450" s="39"/>
      <c r="I450" s="39"/>
      <c r="J450" s="39"/>
      <c r="K450" s="39"/>
      <c r="L450" s="39"/>
    </row>
    <row r="451" spans="2:12" ht="24.95" customHeight="1" x14ac:dyDescent="0.2">
      <c r="B451" s="38"/>
      <c r="C451" s="39"/>
      <c r="D451" s="39"/>
      <c r="E451" s="39"/>
      <c r="F451" s="39"/>
      <c r="G451" s="39"/>
      <c r="H451" s="39"/>
      <c r="I451" s="39"/>
      <c r="J451" s="39"/>
      <c r="K451" s="39"/>
      <c r="L451" s="39"/>
    </row>
    <row r="452" spans="2:12" ht="24.95" customHeight="1" x14ac:dyDescent="0.2">
      <c r="B452" s="38"/>
      <c r="C452" s="39"/>
      <c r="D452" s="39"/>
      <c r="E452" s="39"/>
      <c r="F452" s="39"/>
      <c r="G452" s="39"/>
      <c r="H452" s="39"/>
      <c r="I452" s="39"/>
      <c r="J452" s="39"/>
      <c r="K452" s="39"/>
      <c r="L452" s="39"/>
    </row>
    <row r="453" spans="2:12" ht="24.95" customHeight="1" x14ac:dyDescent="0.2">
      <c r="B453" s="38"/>
      <c r="C453" s="39"/>
      <c r="D453" s="39"/>
      <c r="E453" s="39"/>
      <c r="F453" s="39"/>
      <c r="G453" s="39"/>
      <c r="H453" s="39"/>
      <c r="I453" s="39"/>
      <c r="J453" s="39"/>
      <c r="K453" s="39"/>
      <c r="L453" s="39"/>
    </row>
    <row r="454" spans="2:12" ht="24.95" customHeight="1" x14ac:dyDescent="0.2">
      <c r="B454" s="38"/>
      <c r="C454" s="39"/>
      <c r="D454" s="39"/>
      <c r="E454" s="39"/>
      <c r="F454" s="39"/>
      <c r="G454" s="39"/>
      <c r="H454" s="39"/>
      <c r="I454" s="39"/>
      <c r="J454" s="39"/>
      <c r="K454" s="39"/>
      <c r="L454" s="39"/>
    </row>
    <row r="455" spans="2:12" ht="24.95" customHeight="1" x14ac:dyDescent="0.2">
      <c r="B455" s="38"/>
      <c r="C455" s="39"/>
      <c r="D455" s="39"/>
      <c r="E455" s="39"/>
      <c r="F455" s="39"/>
      <c r="G455" s="39"/>
      <c r="H455" s="39"/>
      <c r="I455" s="39"/>
      <c r="J455" s="39"/>
      <c r="K455" s="39"/>
      <c r="L455" s="39"/>
    </row>
    <row r="456" spans="2:12" ht="24.95" customHeight="1" x14ac:dyDescent="0.2">
      <c r="B456" s="38"/>
      <c r="C456" s="39"/>
      <c r="D456" s="39"/>
      <c r="E456" s="39"/>
      <c r="F456" s="39"/>
      <c r="G456" s="39"/>
      <c r="H456" s="39"/>
      <c r="I456" s="39"/>
      <c r="J456" s="39"/>
      <c r="K456" s="39"/>
      <c r="L456" s="39"/>
    </row>
    <row r="457" spans="2:12" ht="24.95" customHeight="1" x14ac:dyDescent="0.2">
      <c r="B457" s="38"/>
      <c r="C457" s="39"/>
      <c r="D457" s="39"/>
      <c r="E457" s="39"/>
      <c r="F457" s="39"/>
      <c r="G457" s="39"/>
      <c r="H457" s="39"/>
      <c r="I457" s="39"/>
      <c r="J457" s="39"/>
      <c r="K457" s="39"/>
      <c r="L457" s="39"/>
    </row>
    <row r="458" spans="2:12" ht="24.95" customHeight="1" x14ac:dyDescent="0.2">
      <c r="B458" s="38"/>
      <c r="C458" s="39"/>
      <c r="D458" s="39"/>
      <c r="E458" s="39"/>
      <c r="F458" s="39"/>
      <c r="G458" s="39"/>
      <c r="H458" s="39"/>
      <c r="I458" s="39"/>
      <c r="J458" s="39"/>
      <c r="K458" s="39"/>
      <c r="L458" s="39"/>
    </row>
    <row r="459" spans="2:12" ht="24.95" customHeight="1" x14ac:dyDescent="0.2">
      <c r="B459" s="38"/>
      <c r="C459" s="39"/>
      <c r="D459" s="39"/>
      <c r="E459" s="39"/>
      <c r="F459" s="39"/>
      <c r="G459" s="39"/>
      <c r="H459" s="39"/>
      <c r="I459" s="39"/>
      <c r="J459" s="39"/>
      <c r="K459" s="39"/>
      <c r="L459" s="39"/>
    </row>
    <row r="460" spans="2:12" ht="24.95" customHeight="1" x14ac:dyDescent="0.2">
      <c r="B460" s="38"/>
      <c r="C460" s="39"/>
      <c r="D460" s="39"/>
      <c r="E460" s="39"/>
      <c r="F460" s="39"/>
      <c r="G460" s="39"/>
      <c r="H460" s="39"/>
      <c r="I460" s="39"/>
      <c r="J460" s="39"/>
      <c r="K460" s="39"/>
      <c r="L460" s="39"/>
    </row>
    <row r="461" spans="2:12" ht="24.95" customHeight="1" x14ac:dyDescent="0.2">
      <c r="B461" s="38"/>
      <c r="C461" s="39"/>
      <c r="D461" s="39"/>
      <c r="E461" s="39"/>
      <c r="F461" s="39"/>
      <c r="G461" s="39"/>
      <c r="H461" s="39"/>
      <c r="I461" s="39"/>
      <c r="J461" s="39"/>
      <c r="K461" s="39"/>
      <c r="L461" s="39"/>
    </row>
    <row r="462" spans="2:12" ht="24.95" customHeight="1" x14ac:dyDescent="0.2">
      <c r="B462" s="38"/>
      <c r="C462" s="39"/>
      <c r="D462" s="39"/>
      <c r="E462" s="39"/>
      <c r="F462" s="39"/>
      <c r="G462" s="39"/>
      <c r="H462" s="39"/>
      <c r="I462" s="39"/>
      <c r="J462" s="39"/>
      <c r="K462" s="39"/>
      <c r="L462" s="39"/>
    </row>
    <row r="463" spans="2:12" ht="24.95" customHeight="1" x14ac:dyDescent="0.2">
      <c r="B463" s="38"/>
      <c r="C463" s="39"/>
      <c r="D463" s="39"/>
      <c r="E463" s="39"/>
      <c r="F463" s="39"/>
      <c r="G463" s="39"/>
      <c r="H463" s="39"/>
      <c r="I463" s="39"/>
      <c r="J463" s="39"/>
      <c r="K463" s="39"/>
      <c r="L463" s="39"/>
    </row>
    <row r="464" spans="2:12" ht="24.95" customHeight="1" x14ac:dyDescent="0.2">
      <c r="B464" s="38"/>
      <c r="C464" s="39"/>
      <c r="D464" s="39"/>
      <c r="E464" s="39"/>
      <c r="F464" s="39"/>
      <c r="G464" s="39"/>
      <c r="H464" s="39"/>
      <c r="I464" s="39"/>
      <c r="J464" s="39"/>
      <c r="K464" s="39"/>
      <c r="L464" s="39"/>
    </row>
    <row r="465" spans="2:13" ht="24.95" customHeight="1" x14ac:dyDescent="0.2">
      <c r="B465" s="38"/>
      <c r="C465" s="39"/>
      <c r="D465" s="39"/>
      <c r="E465" s="39"/>
      <c r="F465" s="39"/>
      <c r="G465" s="39"/>
      <c r="H465" s="39"/>
      <c r="I465" s="39"/>
      <c r="J465" s="39"/>
      <c r="K465" s="39"/>
      <c r="L465" s="39"/>
    </row>
    <row r="466" spans="2:13" ht="24.95" customHeight="1" x14ac:dyDescent="0.2">
      <c r="B466" s="38"/>
      <c r="C466" s="39"/>
      <c r="D466" s="39"/>
      <c r="E466" s="39"/>
      <c r="F466" s="39"/>
      <c r="G466" s="39"/>
      <c r="H466" s="39"/>
      <c r="I466" s="39"/>
      <c r="J466" s="39"/>
      <c r="K466" s="39"/>
      <c r="L466" s="39"/>
    </row>
    <row r="467" spans="2:13" ht="24.95" customHeight="1" x14ac:dyDescent="0.2">
      <c r="B467" s="38"/>
      <c r="C467" s="39"/>
      <c r="D467" s="39"/>
      <c r="E467" s="39"/>
      <c r="F467" s="39"/>
      <c r="G467" s="39"/>
      <c r="H467" s="39"/>
      <c r="I467" s="39"/>
      <c r="J467" s="39"/>
      <c r="K467" s="39"/>
      <c r="L467" s="39"/>
    </row>
    <row r="468" spans="2:13" ht="24.95" customHeight="1" x14ac:dyDescent="0.2">
      <c r="B468" s="38"/>
      <c r="C468" s="39"/>
      <c r="D468" s="39"/>
      <c r="E468" s="39"/>
      <c r="F468" s="39"/>
      <c r="G468" s="39"/>
      <c r="H468" s="39"/>
      <c r="I468" s="39"/>
      <c r="J468" s="39"/>
      <c r="K468" s="39"/>
      <c r="L468" s="39"/>
    </row>
    <row r="469" spans="2:13" ht="24.95" customHeight="1" x14ac:dyDescent="0.2">
      <c r="B469" s="38"/>
      <c r="C469" s="39"/>
      <c r="D469" s="39"/>
      <c r="E469" s="39"/>
      <c r="F469" s="39"/>
      <c r="G469" s="39"/>
      <c r="H469" s="39"/>
      <c r="I469" s="39"/>
      <c r="J469" s="39"/>
      <c r="K469" s="39"/>
      <c r="L469" s="39"/>
    </row>
    <row r="470" spans="2:13" ht="24.95" customHeight="1" x14ac:dyDescent="0.2">
      <c r="B470" s="38"/>
      <c r="C470" s="39"/>
      <c r="D470" s="39"/>
      <c r="E470" s="39"/>
      <c r="F470" s="39"/>
      <c r="G470" s="39"/>
      <c r="H470" s="39"/>
      <c r="I470" s="39"/>
      <c r="J470" s="39"/>
      <c r="K470" s="39"/>
      <c r="L470" s="39"/>
    </row>
    <row r="471" spans="2:13" ht="24.95" customHeight="1" x14ac:dyDescent="0.2">
      <c r="B471" s="38"/>
      <c r="C471" s="39"/>
      <c r="D471" s="39"/>
      <c r="E471" s="39"/>
      <c r="F471" s="39"/>
      <c r="G471" s="39"/>
      <c r="H471" s="39"/>
      <c r="I471" s="39"/>
      <c r="J471" s="39"/>
      <c r="K471" s="39"/>
      <c r="M471" s="32">
        <v>4</v>
      </c>
    </row>
    <row r="472" spans="2:13" ht="24.95" customHeight="1" x14ac:dyDescent="0.2">
      <c r="B472" s="285" t="s">
        <v>15</v>
      </c>
      <c r="C472" s="285"/>
      <c r="D472" s="285"/>
      <c r="E472" s="285"/>
      <c r="F472" s="285"/>
      <c r="G472" s="285"/>
      <c r="H472" s="285"/>
      <c r="I472" s="285"/>
      <c r="J472" s="285"/>
    </row>
    <row r="473" spans="2:13" ht="24.95" customHeight="1" x14ac:dyDescent="0.2">
      <c r="B473" s="94" t="s">
        <v>35</v>
      </c>
      <c r="C473" s="287" t="s">
        <v>40</v>
      </c>
      <c r="D473" s="287"/>
      <c r="E473" s="287" t="s">
        <v>41</v>
      </c>
      <c r="F473" s="287"/>
      <c r="G473" s="287" t="s">
        <v>42</v>
      </c>
      <c r="H473" s="287"/>
      <c r="I473" s="315" t="s">
        <v>89</v>
      </c>
      <c r="J473" s="315"/>
      <c r="L473" s="40"/>
    </row>
    <row r="474" spans="2:13" ht="24.95" customHeight="1" x14ac:dyDescent="0.2">
      <c r="B474" s="224" t="s">
        <v>159</v>
      </c>
      <c r="C474" s="272">
        <v>12202326</v>
      </c>
      <c r="D474" s="272"/>
      <c r="E474" s="272">
        <v>3026081</v>
      </c>
      <c r="F474" s="272"/>
      <c r="G474" s="267">
        <v>15228407</v>
      </c>
      <c r="H474" s="267"/>
      <c r="I474" s="311">
        <v>0.27112165052435999</v>
      </c>
      <c r="J474" s="311"/>
    </row>
    <row r="475" spans="2:13" ht="24.95" customHeight="1" x14ac:dyDescent="0.2">
      <c r="B475" s="224" t="s">
        <v>160</v>
      </c>
      <c r="C475" s="276">
        <v>4701962</v>
      </c>
      <c r="D475" s="276"/>
      <c r="E475" s="276">
        <v>623493</v>
      </c>
      <c r="F475" s="276"/>
      <c r="G475" s="319">
        <v>5325455</v>
      </c>
      <c r="H475" s="319"/>
      <c r="I475" s="277">
        <v>0.15930150980464999</v>
      </c>
      <c r="J475" s="277"/>
    </row>
    <row r="476" spans="2:13" ht="24.95" customHeight="1" x14ac:dyDescent="0.2">
      <c r="B476" s="105" t="s">
        <v>43</v>
      </c>
      <c r="C476" s="316">
        <f>(C475-C474)/C474</f>
        <v>-0.61466674468457894</v>
      </c>
      <c r="D476" s="316"/>
      <c r="E476" s="316">
        <f>(E475-E474)/E474</f>
        <v>-0.7939602409849571</v>
      </c>
      <c r="F476" s="316"/>
      <c r="G476" s="312">
        <f>(G475-G474)/G474</f>
        <v>-0.65029467625865267</v>
      </c>
      <c r="H476" s="312"/>
      <c r="I476" s="312">
        <f>(I475-I474)/I474</f>
        <v>-0.41243530534520362</v>
      </c>
      <c r="J476" s="312"/>
    </row>
    <row r="477" spans="2:13" ht="24.95" customHeight="1" x14ac:dyDescent="0.2">
      <c r="B477" s="38"/>
      <c r="C477" s="39"/>
      <c r="D477" s="39"/>
      <c r="E477" s="39"/>
      <c r="F477" s="39"/>
      <c r="G477" s="41"/>
      <c r="H477" s="41"/>
      <c r="I477" s="41"/>
      <c r="J477" s="41"/>
      <c r="K477" s="13"/>
    </row>
    <row r="478" spans="2:13" ht="24.95" customHeight="1" x14ac:dyDescent="0.2"/>
    <row r="479" spans="2:13" ht="24.95" customHeight="1" x14ac:dyDescent="0.2"/>
    <row r="480" spans="2:13" ht="24.95" customHeight="1" x14ac:dyDescent="0.2"/>
    <row r="481" spans="2:12" ht="24.95" customHeight="1" x14ac:dyDescent="0.2">
      <c r="L481" s="42"/>
    </row>
    <row r="482" spans="2:12" ht="24.95" customHeight="1" x14ac:dyDescent="0.2"/>
    <row r="483" spans="2:12" ht="24.95" customHeight="1" x14ac:dyDescent="0.2"/>
    <row r="484" spans="2:12" ht="24.95" customHeight="1" x14ac:dyDescent="0.2">
      <c r="L484" s="27"/>
    </row>
    <row r="485" spans="2:12" ht="24.95" customHeight="1" x14ac:dyDescent="0.2"/>
    <row r="486" spans="2:12" ht="24.95" customHeight="1" x14ac:dyDescent="0.2"/>
    <row r="487" spans="2:12" ht="24.95" customHeight="1" x14ac:dyDescent="0.2"/>
    <row r="488" spans="2:12" ht="24.95" customHeight="1" x14ac:dyDescent="0.2"/>
    <row r="489" spans="2:12" ht="24.95" customHeight="1" x14ac:dyDescent="0.2"/>
    <row r="490" spans="2:12" ht="24.95" customHeight="1" x14ac:dyDescent="0.2"/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>
      <c r="B496" s="285" t="s">
        <v>38</v>
      </c>
      <c r="C496" s="285"/>
      <c r="D496" s="285"/>
      <c r="E496" s="285"/>
      <c r="F496" s="285"/>
      <c r="G496" s="285"/>
      <c r="H496" s="285"/>
      <c r="I496" s="285"/>
      <c r="J496" s="285"/>
      <c r="K496" s="285"/>
      <c r="L496" s="285"/>
    </row>
    <row r="497" spans="2:13" ht="24.95" customHeight="1" x14ac:dyDescent="0.2">
      <c r="B497" s="94" t="s">
        <v>35</v>
      </c>
      <c r="C497" s="111" t="s">
        <v>114</v>
      </c>
      <c r="D497" s="111" t="s">
        <v>5</v>
      </c>
      <c r="E497" s="111" t="s">
        <v>6</v>
      </c>
      <c r="F497" s="111" t="s">
        <v>7</v>
      </c>
      <c r="G497" s="111" t="s">
        <v>8</v>
      </c>
      <c r="H497" s="111" t="s">
        <v>9</v>
      </c>
      <c r="I497" s="111" t="s">
        <v>10</v>
      </c>
      <c r="J497" s="111" t="s">
        <v>11</v>
      </c>
      <c r="K497" s="111" t="s">
        <v>12</v>
      </c>
      <c r="L497" s="111" t="s">
        <v>14</v>
      </c>
    </row>
    <row r="498" spans="2:13" ht="24.95" customHeight="1" x14ac:dyDescent="0.2">
      <c r="B498" s="224" t="s">
        <v>159</v>
      </c>
      <c r="C498" s="250">
        <v>1675864</v>
      </c>
      <c r="D498" s="250">
        <v>2329692</v>
      </c>
      <c r="E498" s="250">
        <v>2554616</v>
      </c>
      <c r="F498" s="250">
        <v>743129</v>
      </c>
      <c r="G498" s="250">
        <v>2787230</v>
      </c>
      <c r="H498" s="250">
        <v>1516422</v>
      </c>
      <c r="I498" s="250">
        <v>945819</v>
      </c>
      <c r="J498" s="250">
        <v>1821463</v>
      </c>
      <c r="K498" s="250">
        <v>854172</v>
      </c>
      <c r="L498" s="247">
        <v>15228407</v>
      </c>
    </row>
    <row r="499" spans="2:13" ht="24.95" customHeight="1" x14ac:dyDescent="0.2">
      <c r="B499" s="224" t="s">
        <v>160</v>
      </c>
      <c r="C499" s="249">
        <v>633135</v>
      </c>
      <c r="D499" s="249">
        <v>654827</v>
      </c>
      <c r="E499" s="249">
        <v>939060</v>
      </c>
      <c r="F499" s="249">
        <v>302711</v>
      </c>
      <c r="G499" s="249">
        <v>861928</v>
      </c>
      <c r="H499" s="249">
        <v>552267</v>
      </c>
      <c r="I499" s="249">
        <v>418588</v>
      </c>
      <c r="J499" s="249">
        <v>635075</v>
      </c>
      <c r="K499" s="249">
        <v>327864</v>
      </c>
      <c r="L499" s="251">
        <v>5325455</v>
      </c>
    </row>
    <row r="500" spans="2:13" ht="24.95" customHeight="1" x14ac:dyDescent="0.2">
      <c r="B500" s="105" t="s">
        <v>43</v>
      </c>
      <c r="C500" s="106">
        <f t="shared" ref="C500:L500" si="3">(C499-C498)/C498</f>
        <v>-0.62220383038241767</v>
      </c>
      <c r="D500" s="106">
        <f t="shared" si="3"/>
        <v>-0.71892121361965444</v>
      </c>
      <c r="E500" s="106">
        <f t="shared" si="3"/>
        <v>-0.63240659261509358</v>
      </c>
      <c r="F500" s="106">
        <f t="shared" si="3"/>
        <v>-0.59265349623012964</v>
      </c>
      <c r="G500" s="106">
        <f t="shared" si="3"/>
        <v>-0.69075820796991994</v>
      </c>
      <c r="H500" s="106">
        <f t="shared" si="3"/>
        <v>-0.635809161302065</v>
      </c>
      <c r="I500" s="106">
        <f t="shared" si="3"/>
        <v>-0.55743329326224156</v>
      </c>
      <c r="J500" s="106">
        <f t="shared" si="3"/>
        <v>-0.65133796294517099</v>
      </c>
      <c r="K500" s="106">
        <f t="shared" si="3"/>
        <v>-0.61616161616161613</v>
      </c>
      <c r="L500" s="106">
        <f t="shared" si="3"/>
        <v>-0.65029467625865267</v>
      </c>
    </row>
    <row r="501" spans="2:13" ht="24.95" customHeight="1" x14ac:dyDescent="0.2">
      <c r="B501" s="38"/>
      <c r="C501" s="39"/>
      <c r="D501" s="39"/>
      <c r="E501" s="39"/>
      <c r="F501" s="39"/>
      <c r="G501" s="39"/>
      <c r="H501" s="39"/>
      <c r="I501" s="39"/>
      <c r="J501" s="39"/>
      <c r="K501" s="39"/>
      <c r="L501" s="39"/>
    </row>
    <row r="502" spans="2:13" ht="24.95" customHeight="1" x14ac:dyDescent="0.2">
      <c r="B502" s="38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13"/>
    </row>
    <row r="503" spans="2:13" ht="24.95" customHeight="1" x14ac:dyDescent="0.2">
      <c r="B503" s="284"/>
      <c r="C503" s="284"/>
      <c r="D503" s="284"/>
      <c r="E503" s="284"/>
      <c r="F503" s="284"/>
      <c r="G503" s="284"/>
      <c r="H503" s="284"/>
      <c r="I503" s="284"/>
      <c r="J503" s="284"/>
      <c r="K503" s="284"/>
      <c r="L503" s="284"/>
      <c r="M503" s="13"/>
    </row>
    <row r="504" spans="2:13" ht="24.95" customHeight="1" x14ac:dyDescent="0.2"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13"/>
    </row>
    <row r="505" spans="2:13" ht="24.95" customHeight="1" x14ac:dyDescent="0.2">
      <c r="B505" s="38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13"/>
    </row>
    <row r="506" spans="2:13" ht="24.95" customHeight="1" x14ac:dyDescent="0.2">
      <c r="B506" s="38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13"/>
    </row>
    <row r="507" spans="2:13" ht="24.95" customHeight="1" x14ac:dyDescent="0.2">
      <c r="B507" s="38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13"/>
    </row>
    <row r="508" spans="2:13" ht="24.95" customHeight="1" x14ac:dyDescent="0.2">
      <c r="B508" s="38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13"/>
    </row>
    <row r="509" spans="2:13" ht="24.95" customHeight="1" x14ac:dyDescent="0.2">
      <c r="B509" s="38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13"/>
    </row>
    <row r="510" spans="2:13" ht="24.95" customHeight="1" x14ac:dyDescent="0.2">
      <c r="B510" s="38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13"/>
    </row>
    <row r="511" spans="2:13" ht="24.95" customHeight="1" x14ac:dyDescent="0.2">
      <c r="B511" s="38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13"/>
    </row>
    <row r="512" spans="2:13" ht="24.95" customHeight="1" x14ac:dyDescent="0.2">
      <c r="B512" s="38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13"/>
    </row>
    <row r="513" spans="2:13" ht="24.95" customHeight="1" x14ac:dyDescent="0.2">
      <c r="B513" s="38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13"/>
    </row>
    <row r="514" spans="2:13" ht="24.95" customHeight="1" x14ac:dyDescent="0.2">
      <c r="B514" s="38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13"/>
    </row>
    <row r="515" spans="2:13" ht="24.95" customHeight="1" x14ac:dyDescent="0.2">
      <c r="B515" s="38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13"/>
    </row>
    <row r="516" spans="2:13" ht="24.95" customHeight="1" x14ac:dyDescent="0.2">
      <c r="B516" s="38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13"/>
    </row>
    <row r="517" spans="2:13" ht="24.95" customHeight="1" x14ac:dyDescent="0.2">
      <c r="B517" s="38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13"/>
    </row>
    <row r="518" spans="2:13" ht="24.95" customHeight="1" x14ac:dyDescent="0.2">
      <c r="B518" s="38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13"/>
    </row>
    <row r="519" spans="2:13" ht="24.95" customHeight="1" x14ac:dyDescent="0.2">
      <c r="B519" s="38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13"/>
    </row>
    <row r="520" spans="2:13" ht="24.95" customHeight="1" x14ac:dyDescent="0.2">
      <c r="B520" s="38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13"/>
    </row>
    <row r="521" spans="2:13" ht="24.95" customHeight="1" x14ac:dyDescent="0.2">
      <c r="B521" s="38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13"/>
    </row>
    <row r="522" spans="2:13" ht="24.95" customHeight="1" x14ac:dyDescent="0.2">
      <c r="B522" s="38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13"/>
    </row>
    <row r="523" spans="2:13" ht="24.95" customHeight="1" x14ac:dyDescent="0.2">
      <c r="B523" s="38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13"/>
    </row>
    <row r="524" spans="2:13" ht="24.95" customHeight="1" x14ac:dyDescent="0.2">
      <c r="B524" s="38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13"/>
    </row>
    <row r="525" spans="2:13" ht="24.95" customHeight="1" x14ac:dyDescent="0.2">
      <c r="B525" s="38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13"/>
    </row>
    <row r="526" spans="2:13" ht="24.95" customHeight="1" x14ac:dyDescent="0.2">
      <c r="B526" s="38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13"/>
    </row>
    <row r="527" spans="2:13" ht="24.95" customHeight="1" x14ac:dyDescent="0.2">
      <c r="B527" s="38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13"/>
    </row>
    <row r="528" spans="2:13" ht="24.95" customHeight="1" x14ac:dyDescent="0.2">
      <c r="B528" s="38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13"/>
    </row>
    <row r="529" spans="2:15" ht="24.95" customHeight="1" x14ac:dyDescent="0.2">
      <c r="B529" s="38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13"/>
    </row>
    <row r="530" spans="2:15" ht="24.95" customHeight="1" x14ac:dyDescent="0.2">
      <c r="B530" s="38"/>
      <c r="C530" s="39"/>
      <c r="D530" s="39"/>
      <c r="E530" s="39"/>
      <c r="F530" s="39"/>
      <c r="G530" s="39"/>
      <c r="H530" s="39"/>
      <c r="I530" s="186"/>
      <c r="J530" s="39"/>
      <c r="K530" s="39"/>
      <c r="L530" s="39"/>
      <c r="M530" s="13"/>
    </row>
    <row r="531" spans="2:15" ht="24.95" customHeight="1" x14ac:dyDescent="0.2"/>
    <row r="532" spans="2:15" ht="24.95" customHeight="1" x14ac:dyDescent="0.2"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M532" s="32">
        <v>5</v>
      </c>
      <c r="N532" s="14"/>
    </row>
    <row r="533" spans="2:15" ht="25.5" customHeight="1" x14ac:dyDescent="0.2">
      <c r="B533" s="266" t="s">
        <v>82</v>
      </c>
      <c r="C533" s="266"/>
      <c r="D533" s="266"/>
      <c r="E533" s="266"/>
      <c r="F533" s="266"/>
      <c r="G533" s="266"/>
      <c r="H533" s="266"/>
      <c r="I533" s="266"/>
      <c r="J533" s="266"/>
      <c r="K533" s="266"/>
      <c r="L533" s="266"/>
      <c r="M533" s="266"/>
    </row>
    <row r="534" spans="2:15" ht="15" customHeight="1" x14ac:dyDescent="0.2"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119"/>
    </row>
    <row r="535" spans="2:15" ht="25.5" customHeight="1" x14ac:dyDescent="0.2">
      <c r="B535" s="266" t="s">
        <v>83</v>
      </c>
      <c r="C535" s="266"/>
      <c r="D535" s="266"/>
      <c r="E535" s="266"/>
      <c r="F535" s="266"/>
      <c r="G535" s="266"/>
      <c r="H535" s="266"/>
      <c r="I535" s="266"/>
      <c r="J535" s="266"/>
      <c r="K535" s="266"/>
      <c r="L535" s="266"/>
    </row>
    <row r="536" spans="2:15" ht="15" customHeight="1" x14ac:dyDescent="0.2">
      <c r="B536" s="310"/>
      <c r="C536" s="310"/>
      <c r="D536" s="310"/>
      <c r="E536" s="310"/>
      <c r="F536" s="310"/>
      <c r="G536" s="310"/>
    </row>
    <row r="537" spans="2:15" ht="24.95" customHeight="1" x14ac:dyDescent="0.2">
      <c r="B537" s="281" t="s">
        <v>16</v>
      </c>
      <c r="C537" s="281"/>
      <c r="D537" s="281"/>
      <c r="E537" s="281"/>
      <c r="F537" s="281"/>
      <c r="G537" s="281"/>
      <c r="H537" s="281"/>
      <c r="I537" s="281"/>
      <c r="J537" s="281"/>
    </row>
    <row r="538" spans="2:15" ht="24.95" customHeight="1" x14ac:dyDescent="0.2">
      <c r="B538" s="279" t="s">
        <v>36</v>
      </c>
      <c r="C538" s="309" t="s">
        <v>47</v>
      </c>
      <c r="D538" s="309"/>
      <c r="E538" s="309"/>
      <c r="F538" s="309" t="s">
        <v>48</v>
      </c>
      <c r="G538" s="309"/>
      <c r="H538" s="309"/>
      <c r="I538" s="137" t="s">
        <v>52</v>
      </c>
      <c r="J538" s="139" t="s">
        <v>53</v>
      </c>
      <c r="M538" s="45"/>
    </row>
    <row r="539" spans="2:15" ht="24.95" customHeight="1" x14ac:dyDescent="0.2">
      <c r="B539" s="280"/>
      <c r="C539" s="135" t="s">
        <v>66</v>
      </c>
      <c r="D539" s="135" t="s">
        <v>67</v>
      </c>
      <c r="E539" s="187" t="s">
        <v>72</v>
      </c>
      <c r="F539" s="135" t="s">
        <v>69</v>
      </c>
      <c r="G539" s="135" t="s">
        <v>70</v>
      </c>
      <c r="H539" s="136" t="s">
        <v>71</v>
      </c>
      <c r="I539" s="138" t="s">
        <v>85</v>
      </c>
      <c r="J539" s="140" t="s">
        <v>86</v>
      </c>
      <c r="K539" s="19"/>
      <c r="M539" s="45"/>
    </row>
    <row r="540" spans="2:15" ht="24.95" customHeight="1" x14ac:dyDescent="0.2">
      <c r="B540" s="133" t="s">
        <v>114</v>
      </c>
      <c r="C540" s="250">
        <v>5480</v>
      </c>
      <c r="D540" s="250">
        <v>259</v>
      </c>
      <c r="E540" s="227">
        <v>5739</v>
      </c>
      <c r="F540" s="250">
        <v>7666</v>
      </c>
      <c r="G540" s="250">
        <v>550</v>
      </c>
      <c r="H540" s="228">
        <v>8216</v>
      </c>
      <c r="I540" s="225">
        <v>8.2672737999999996E-2</v>
      </c>
      <c r="J540" s="229">
        <v>1.4316082941279</v>
      </c>
      <c r="K540" s="47"/>
      <c r="M540" s="45"/>
    </row>
    <row r="541" spans="2:15" ht="24.95" customHeight="1" x14ac:dyDescent="0.2">
      <c r="B541" s="133" t="s">
        <v>5</v>
      </c>
      <c r="C541" s="250">
        <v>4951</v>
      </c>
      <c r="D541" s="250">
        <v>1642</v>
      </c>
      <c r="E541" s="227">
        <v>6593</v>
      </c>
      <c r="F541" s="250">
        <v>9034</v>
      </c>
      <c r="G541" s="250">
        <v>2340</v>
      </c>
      <c r="H541" s="228">
        <v>11374</v>
      </c>
      <c r="I541" s="225">
        <v>5.9947609700000001E-2</v>
      </c>
      <c r="J541" s="229">
        <v>1.7251630517215</v>
      </c>
      <c r="K541" s="47"/>
      <c r="M541" s="45"/>
    </row>
    <row r="542" spans="2:15" ht="24.95" customHeight="1" x14ac:dyDescent="0.2">
      <c r="B542" s="133" t="s">
        <v>22</v>
      </c>
      <c r="C542" s="250">
        <v>15011</v>
      </c>
      <c r="D542" s="250">
        <v>750</v>
      </c>
      <c r="E542" s="227">
        <v>15761</v>
      </c>
      <c r="F542" s="250">
        <v>25518</v>
      </c>
      <c r="G542" s="250">
        <v>1325</v>
      </c>
      <c r="H542" s="228">
        <v>26843</v>
      </c>
      <c r="I542" s="225">
        <v>0.1645278272</v>
      </c>
      <c r="J542" s="229">
        <v>1.7031279741133001</v>
      </c>
      <c r="K542" s="47"/>
      <c r="M542" s="45"/>
    </row>
    <row r="543" spans="2:15" ht="24.95" customHeight="1" x14ac:dyDescent="0.2">
      <c r="B543" s="133" t="s">
        <v>7</v>
      </c>
      <c r="C543" s="250">
        <v>2890</v>
      </c>
      <c r="D543" s="250">
        <v>235</v>
      </c>
      <c r="E543" s="227">
        <v>3125</v>
      </c>
      <c r="F543" s="250">
        <v>4315</v>
      </c>
      <c r="G543" s="250">
        <v>491</v>
      </c>
      <c r="H543" s="228">
        <v>4806</v>
      </c>
      <c r="I543" s="225">
        <v>0.1406024689</v>
      </c>
      <c r="J543" s="229">
        <v>1.53792</v>
      </c>
      <c r="K543" s="47"/>
      <c r="L543" s="185"/>
      <c r="M543" s="45"/>
    </row>
    <row r="544" spans="2:15" ht="24.95" customHeight="1" x14ac:dyDescent="0.2">
      <c r="B544" s="133" t="s">
        <v>8</v>
      </c>
      <c r="C544" s="250">
        <v>7042</v>
      </c>
      <c r="D544" s="250">
        <v>1045</v>
      </c>
      <c r="E544" s="227">
        <v>8087</v>
      </c>
      <c r="F544" s="250">
        <v>10587</v>
      </c>
      <c r="G544" s="250">
        <v>1460</v>
      </c>
      <c r="H544" s="228">
        <v>12047</v>
      </c>
      <c r="I544" s="225">
        <v>0.12815659330000001</v>
      </c>
      <c r="J544" s="229">
        <v>1.4896747866947</v>
      </c>
      <c r="K544" s="47"/>
      <c r="M544" s="45"/>
    </row>
    <row r="545" spans="2:15" ht="24.95" customHeight="1" x14ac:dyDescent="0.2">
      <c r="B545" s="133" t="s">
        <v>9</v>
      </c>
      <c r="C545" s="250">
        <v>4608</v>
      </c>
      <c r="D545" s="250">
        <v>333</v>
      </c>
      <c r="E545" s="227">
        <v>4941</v>
      </c>
      <c r="F545" s="250">
        <v>6146</v>
      </c>
      <c r="G545" s="250">
        <v>515</v>
      </c>
      <c r="H545" s="228">
        <v>6661</v>
      </c>
      <c r="I545" s="225">
        <v>8.3709091900000004E-2</v>
      </c>
      <c r="J545" s="229">
        <v>1.3481076705120001</v>
      </c>
      <c r="K545" s="47"/>
      <c r="M545" s="45"/>
    </row>
    <row r="546" spans="2:15" ht="24.95" customHeight="1" x14ac:dyDescent="0.2">
      <c r="B546" s="133" t="s">
        <v>10</v>
      </c>
      <c r="C546" s="250">
        <v>2899</v>
      </c>
      <c r="D546" s="250">
        <v>245</v>
      </c>
      <c r="E546" s="227">
        <v>3144</v>
      </c>
      <c r="F546" s="250">
        <v>5305</v>
      </c>
      <c r="G546" s="250">
        <v>1422</v>
      </c>
      <c r="H546" s="228">
        <v>6727</v>
      </c>
      <c r="I546" s="225">
        <v>0.1088268164</v>
      </c>
      <c r="J546" s="229">
        <v>2.1396310432569998</v>
      </c>
      <c r="K546" s="47"/>
      <c r="M546" s="45"/>
    </row>
    <row r="547" spans="2:15" ht="24.95" customHeight="1" x14ac:dyDescent="0.2">
      <c r="B547" s="133" t="s">
        <v>11</v>
      </c>
      <c r="C547" s="250">
        <v>12819</v>
      </c>
      <c r="D547" s="250">
        <v>2286</v>
      </c>
      <c r="E547" s="227">
        <v>15105</v>
      </c>
      <c r="F547" s="250">
        <v>22277</v>
      </c>
      <c r="G547" s="250">
        <v>3593</v>
      </c>
      <c r="H547" s="228">
        <v>25870</v>
      </c>
      <c r="I547" s="225">
        <v>0.14285209260000001</v>
      </c>
      <c r="J547" s="229">
        <v>1.7126779212181</v>
      </c>
      <c r="K547" s="47"/>
      <c r="M547" s="48"/>
    </row>
    <row r="548" spans="2:15" ht="24.95" customHeight="1" x14ac:dyDescent="0.2">
      <c r="B548" s="133" t="s">
        <v>12</v>
      </c>
      <c r="C548" s="250">
        <v>2220</v>
      </c>
      <c r="D548" s="250">
        <v>218</v>
      </c>
      <c r="E548" s="227">
        <v>2438</v>
      </c>
      <c r="F548" s="250">
        <v>4620</v>
      </c>
      <c r="G548" s="250">
        <v>396</v>
      </c>
      <c r="H548" s="228">
        <v>5016</v>
      </c>
      <c r="I548" s="225">
        <v>0.1343776495</v>
      </c>
      <c r="J548" s="229">
        <v>2.0574241181296</v>
      </c>
      <c r="K548" s="47"/>
      <c r="M548" s="48"/>
    </row>
    <row r="549" spans="2:15" ht="24.95" customHeight="1" x14ac:dyDescent="0.2">
      <c r="B549" s="134" t="s">
        <v>14</v>
      </c>
      <c r="C549" s="230">
        <v>57920</v>
      </c>
      <c r="D549" s="230">
        <v>7013</v>
      </c>
      <c r="E549" s="231">
        <v>64933</v>
      </c>
      <c r="F549" s="230">
        <v>95468</v>
      </c>
      <c r="G549" s="230">
        <v>12092</v>
      </c>
      <c r="H549" s="232">
        <v>107560</v>
      </c>
      <c r="I549" s="226">
        <v>0.1143940648</v>
      </c>
      <c r="J549" s="233">
        <v>1.6564766759583001</v>
      </c>
      <c r="M549" s="48"/>
    </row>
    <row r="550" spans="2:15" ht="24.95" customHeight="1" x14ac:dyDescent="0.2">
      <c r="B550" s="49"/>
      <c r="C550" s="50"/>
      <c r="D550" s="50"/>
      <c r="E550" s="37"/>
      <c r="F550" s="50"/>
      <c r="G550" s="50"/>
      <c r="H550" s="37"/>
      <c r="I550" s="51"/>
      <c r="J550" s="52"/>
      <c r="K550" s="13"/>
      <c r="L550" s="13"/>
      <c r="M550" s="53"/>
      <c r="N550" s="13"/>
      <c r="O550" s="13"/>
    </row>
    <row r="551" spans="2:15" ht="24.95" customHeight="1" x14ac:dyDescent="0.2">
      <c r="B551" s="49"/>
      <c r="C551" s="54"/>
      <c r="D551" s="54"/>
      <c r="E551" s="55"/>
      <c r="F551" s="54"/>
      <c r="G551" s="54"/>
      <c r="H551" s="55"/>
      <c r="I551" s="51"/>
      <c r="J551" s="56"/>
    </row>
    <row r="552" spans="2:15" ht="24.95" customHeight="1" x14ac:dyDescent="0.2">
      <c r="B552" s="13"/>
      <c r="C552" s="13"/>
      <c r="D552" s="13"/>
      <c r="E552" s="13"/>
      <c r="F552" s="13"/>
      <c r="G552" s="13"/>
      <c r="H552" s="13"/>
      <c r="I552" s="13"/>
      <c r="J552" s="13"/>
    </row>
    <row r="553" spans="2:15" ht="24.95" customHeight="1" x14ac:dyDescent="0.2"/>
    <row r="554" spans="2:15" ht="24.95" customHeight="1" x14ac:dyDescent="0.2"/>
    <row r="555" spans="2:15" ht="24.95" customHeight="1" x14ac:dyDescent="0.2"/>
    <row r="556" spans="2:15" ht="24.95" customHeight="1" x14ac:dyDescent="0.2"/>
    <row r="557" spans="2:15" ht="24.95" customHeight="1" x14ac:dyDescent="0.2"/>
    <row r="558" spans="2:15" ht="24.95" customHeight="1" x14ac:dyDescent="0.2"/>
    <row r="559" spans="2:15" ht="24.95" customHeight="1" x14ac:dyDescent="0.2"/>
    <row r="560" spans="2:15" ht="24.95" customHeight="1" x14ac:dyDescent="0.2"/>
    <row r="561" spans="2:15" ht="24.95" customHeight="1" x14ac:dyDescent="0.2"/>
    <row r="562" spans="2:15" ht="24.95" customHeight="1" x14ac:dyDescent="0.2"/>
    <row r="563" spans="2:15" ht="25.5" customHeight="1" x14ac:dyDescent="0.2">
      <c r="B563" s="265" t="s">
        <v>161</v>
      </c>
      <c r="C563" s="265"/>
      <c r="D563" s="265"/>
      <c r="E563" s="265"/>
      <c r="F563" s="265"/>
      <c r="G563" s="265"/>
      <c r="H563" s="265"/>
      <c r="I563" s="265"/>
      <c r="J563" s="265"/>
      <c r="K563" s="265"/>
      <c r="L563" s="265"/>
      <c r="M563" s="265"/>
    </row>
    <row r="564" spans="2:15" ht="15" customHeight="1" x14ac:dyDescent="0.2">
      <c r="B564" s="57"/>
      <c r="C564" s="57"/>
      <c r="D564" s="57"/>
      <c r="E564" s="57"/>
      <c r="F564" s="57"/>
      <c r="G564" s="57"/>
    </row>
    <row r="565" spans="2:15" ht="24.95" customHeight="1" x14ac:dyDescent="0.2">
      <c r="B565" s="273" t="s">
        <v>13</v>
      </c>
      <c r="C565" s="273"/>
      <c r="D565" s="273"/>
      <c r="E565" s="273"/>
      <c r="F565" s="273"/>
      <c r="G565" s="273"/>
      <c r="H565" s="273"/>
      <c r="I565" s="39"/>
      <c r="J565" s="39"/>
      <c r="K565" s="39"/>
      <c r="L565" s="39"/>
      <c r="M565" s="13"/>
      <c r="N565" s="13"/>
      <c r="O565" s="13"/>
    </row>
    <row r="566" spans="2:15" ht="24.95" customHeight="1" x14ac:dyDescent="0.2">
      <c r="B566" s="132" t="s">
        <v>35</v>
      </c>
      <c r="C566" s="274" t="s">
        <v>62</v>
      </c>
      <c r="D566" s="274"/>
      <c r="E566" s="274" t="s">
        <v>110</v>
      </c>
      <c r="F566" s="274"/>
      <c r="G566" s="274" t="s">
        <v>0</v>
      </c>
      <c r="H566" s="274"/>
      <c r="I566" s="39"/>
      <c r="J566" s="39"/>
      <c r="K566" s="39"/>
      <c r="L566" s="39"/>
      <c r="M566" s="13"/>
      <c r="N566" s="13"/>
      <c r="O566" s="13"/>
    </row>
    <row r="567" spans="2:15" ht="24.95" customHeight="1" x14ac:dyDescent="0.2">
      <c r="B567" s="224" t="s">
        <v>176</v>
      </c>
      <c r="C567" s="272">
        <v>343366</v>
      </c>
      <c r="D567" s="272"/>
      <c r="E567" s="272">
        <v>91044</v>
      </c>
      <c r="F567" s="272"/>
      <c r="G567" s="267">
        <v>434410</v>
      </c>
      <c r="H567" s="269"/>
      <c r="I567" s="39"/>
      <c r="J567" s="39"/>
      <c r="K567" s="39"/>
      <c r="L567" s="39"/>
      <c r="M567" s="13"/>
      <c r="N567" s="13"/>
      <c r="O567" s="13"/>
    </row>
    <row r="568" spans="2:15" ht="24.95" customHeight="1" x14ac:dyDescent="0.2">
      <c r="B568" s="224" t="s">
        <v>156</v>
      </c>
      <c r="C568" s="276">
        <v>57920</v>
      </c>
      <c r="D568" s="276"/>
      <c r="E568" s="276">
        <v>7013</v>
      </c>
      <c r="F568" s="276"/>
      <c r="G568" s="267">
        <v>64933</v>
      </c>
      <c r="H568" s="269"/>
      <c r="I568" s="39"/>
      <c r="J568" s="39"/>
      <c r="K568" s="39"/>
      <c r="L568" s="39"/>
      <c r="M568" s="13"/>
      <c r="N568" s="13"/>
      <c r="O568" s="13"/>
    </row>
    <row r="569" spans="2:15" ht="24.95" customHeight="1" x14ac:dyDescent="0.2">
      <c r="B569" s="113" t="s">
        <v>43</v>
      </c>
      <c r="C569" s="270">
        <f>(C568-C567)/C567</f>
        <v>-0.83131702032233823</v>
      </c>
      <c r="D569" s="270"/>
      <c r="E569" s="270">
        <f>(E568-E567)/E567</f>
        <v>-0.92297131057510651</v>
      </c>
      <c r="F569" s="270"/>
      <c r="G569" s="270">
        <f>(G568-G567)/G567</f>
        <v>-0.85052600078267071</v>
      </c>
      <c r="H569" s="270"/>
      <c r="I569" s="39"/>
      <c r="J569" s="39"/>
      <c r="K569" s="39"/>
      <c r="L569" s="39"/>
      <c r="M569" s="13"/>
      <c r="N569" s="13"/>
      <c r="O569" s="13"/>
    </row>
    <row r="570" spans="2:15" ht="24.95" customHeight="1" x14ac:dyDescent="0.2">
      <c r="B570" s="38"/>
      <c r="C570" s="39"/>
      <c r="D570" s="39"/>
      <c r="E570" s="39"/>
      <c r="F570" s="58"/>
      <c r="G570" s="38"/>
      <c r="H570" s="38"/>
      <c r="I570" s="39"/>
      <c r="J570" s="39"/>
      <c r="K570" s="39"/>
      <c r="L570" s="39"/>
      <c r="M570" s="13"/>
      <c r="N570" s="13"/>
      <c r="O570" s="13"/>
    </row>
    <row r="571" spans="2:15" ht="24.95" customHeight="1" x14ac:dyDescent="0.2">
      <c r="B571" s="38"/>
      <c r="C571" s="39"/>
      <c r="D571" s="39"/>
      <c r="E571" s="39"/>
      <c r="F571" s="58"/>
      <c r="G571" s="38"/>
      <c r="H571" s="38"/>
      <c r="I571" s="39"/>
      <c r="J571" s="39"/>
      <c r="K571" s="39"/>
      <c r="L571" s="39"/>
      <c r="M571" s="13"/>
      <c r="N571" s="13"/>
      <c r="O571" s="13"/>
    </row>
    <row r="572" spans="2:15" ht="24.95" customHeight="1" x14ac:dyDescent="0.2">
      <c r="B572" s="38"/>
      <c r="C572" s="39"/>
      <c r="D572" s="39"/>
      <c r="E572" s="39"/>
      <c r="F572" s="58"/>
      <c r="G572" s="38"/>
      <c r="H572" s="38"/>
      <c r="I572" s="39"/>
      <c r="J572" s="39"/>
      <c r="K572" s="39"/>
      <c r="L572" s="39"/>
      <c r="M572" s="13"/>
      <c r="N572" s="13"/>
      <c r="O572" s="13"/>
    </row>
    <row r="573" spans="2:15" ht="24.95" customHeight="1" x14ac:dyDescent="0.2">
      <c r="B573" s="38"/>
      <c r="C573" s="39"/>
      <c r="D573" s="39"/>
      <c r="E573" s="39"/>
      <c r="F573" s="58"/>
      <c r="G573" s="38"/>
      <c r="H573" s="38"/>
      <c r="I573" s="39"/>
      <c r="J573" s="39"/>
      <c r="K573" s="39"/>
      <c r="L573" s="39"/>
      <c r="M573" s="13"/>
      <c r="N573" s="13"/>
      <c r="O573" s="13"/>
    </row>
    <row r="574" spans="2:15" ht="24.95" customHeight="1" x14ac:dyDescent="0.2">
      <c r="B574" s="38"/>
      <c r="C574" s="39"/>
      <c r="D574" s="39"/>
      <c r="E574" s="39"/>
      <c r="F574" s="58"/>
      <c r="G574" s="38"/>
      <c r="H574" s="38"/>
      <c r="I574" s="39"/>
      <c r="J574" s="39"/>
      <c r="K574" s="39"/>
      <c r="L574" s="39"/>
      <c r="M574" s="13"/>
      <c r="N574" s="13"/>
      <c r="O574" s="13"/>
    </row>
    <row r="575" spans="2:15" ht="24.95" customHeight="1" x14ac:dyDescent="0.2">
      <c r="B575" s="38"/>
      <c r="C575" s="39"/>
      <c r="D575" s="39"/>
      <c r="E575" s="39"/>
      <c r="F575" s="58"/>
      <c r="G575" s="38"/>
      <c r="H575" s="38"/>
      <c r="I575" s="39"/>
      <c r="J575" s="39"/>
      <c r="K575" s="39"/>
      <c r="L575" s="39"/>
      <c r="M575" s="13"/>
      <c r="N575" s="13"/>
      <c r="O575" s="13"/>
    </row>
    <row r="576" spans="2:15" ht="24.95" customHeight="1" x14ac:dyDescent="0.2">
      <c r="B576" s="38"/>
      <c r="C576" s="39"/>
      <c r="D576" s="39"/>
      <c r="E576" s="39"/>
      <c r="F576" s="58"/>
      <c r="G576" s="38"/>
      <c r="H576" s="38"/>
      <c r="I576" s="39"/>
      <c r="J576" s="39"/>
      <c r="K576" s="39"/>
      <c r="L576" s="39"/>
      <c r="M576" s="13"/>
      <c r="N576" s="13"/>
      <c r="O576" s="13"/>
    </row>
    <row r="577" spans="2:15" ht="24.95" customHeight="1" x14ac:dyDescent="0.2">
      <c r="B577" s="284"/>
      <c r="C577" s="284"/>
      <c r="D577" s="284"/>
      <c r="E577" s="284"/>
      <c r="F577" s="284"/>
      <c r="G577" s="284"/>
      <c r="H577" s="284"/>
      <c r="I577" s="284"/>
      <c r="J577" s="284"/>
      <c r="K577" s="284"/>
      <c r="L577" s="284"/>
      <c r="M577" s="59"/>
      <c r="N577" s="59"/>
      <c r="O577" s="59"/>
    </row>
    <row r="578" spans="2:15" ht="24.95" customHeight="1" x14ac:dyDescent="0.2"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</row>
    <row r="579" spans="2:15" ht="24.95" customHeight="1" x14ac:dyDescent="0.2"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</row>
    <row r="580" spans="2:15" ht="24.95" customHeight="1" x14ac:dyDescent="0.2"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59"/>
      <c r="N580" s="59"/>
      <c r="O580" s="59"/>
    </row>
    <row r="581" spans="2:15" ht="24.95" customHeight="1" x14ac:dyDescent="0.2">
      <c r="B581" s="285" t="s">
        <v>15</v>
      </c>
      <c r="C581" s="285"/>
      <c r="D581" s="285"/>
      <c r="E581" s="285"/>
      <c r="F581" s="285"/>
      <c r="G581" s="285"/>
      <c r="H581" s="285"/>
      <c r="I581" s="285"/>
      <c r="J581" s="285"/>
    </row>
    <row r="582" spans="2:15" ht="24.95" customHeight="1" x14ac:dyDescent="0.2">
      <c r="B582" s="141" t="s">
        <v>35</v>
      </c>
      <c r="C582" s="275" t="s">
        <v>40</v>
      </c>
      <c r="D582" s="275"/>
      <c r="E582" s="275" t="s">
        <v>41</v>
      </c>
      <c r="F582" s="275"/>
      <c r="G582" s="275" t="s">
        <v>42</v>
      </c>
      <c r="H582" s="275"/>
      <c r="I582" s="275" t="s">
        <v>89</v>
      </c>
      <c r="J582" s="275"/>
      <c r="L582" s="40"/>
    </row>
    <row r="583" spans="2:15" ht="24.95" customHeight="1" x14ac:dyDescent="0.2">
      <c r="B583" s="224" t="s">
        <v>176</v>
      </c>
      <c r="C583" s="272">
        <v>554470</v>
      </c>
      <c r="D583" s="272"/>
      <c r="E583" s="272">
        <v>129338</v>
      </c>
      <c r="F583" s="272"/>
      <c r="G583" s="267">
        <v>683808</v>
      </c>
      <c r="H583" s="267"/>
      <c r="I583" s="311">
        <v>0.33022429679999998</v>
      </c>
      <c r="J583" s="311"/>
    </row>
    <row r="584" spans="2:15" ht="24.95" customHeight="1" x14ac:dyDescent="0.2">
      <c r="B584" s="224" t="s">
        <v>156</v>
      </c>
      <c r="C584" s="276">
        <v>95468</v>
      </c>
      <c r="D584" s="276"/>
      <c r="E584" s="276">
        <v>12092</v>
      </c>
      <c r="F584" s="276"/>
      <c r="G584" s="267">
        <v>107560</v>
      </c>
      <c r="H584" s="267"/>
      <c r="I584" s="277">
        <v>0.1143940648</v>
      </c>
      <c r="J584" s="277"/>
    </row>
    <row r="585" spans="2:15" ht="24.95" customHeight="1" x14ac:dyDescent="0.2">
      <c r="B585" s="105" t="s">
        <v>43</v>
      </c>
      <c r="C585" s="271">
        <f>(C584-C583)/C583</f>
        <v>-0.82782116255162586</v>
      </c>
      <c r="D585" s="271"/>
      <c r="E585" s="271">
        <f>(E584-E583)/E583</f>
        <v>-0.90650852804280257</v>
      </c>
      <c r="F585" s="271"/>
      <c r="G585" s="271">
        <f>(G584-G583)/G583</f>
        <v>-0.84270438485656796</v>
      </c>
      <c r="H585" s="271"/>
      <c r="I585" s="271">
        <f>(I584-I583)/I583</f>
        <v>-0.65358677145042832</v>
      </c>
      <c r="J585" s="271"/>
    </row>
    <row r="586" spans="2:15" ht="24.95" customHeight="1" x14ac:dyDescent="0.2">
      <c r="B586" s="38"/>
      <c r="C586" s="39"/>
      <c r="D586" s="39"/>
      <c r="E586" s="39"/>
      <c r="F586" s="39"/>
      <c r="G586" s="41"/>
      <c r="H586" s="41"/>
      <c r="I586" s="41"/>
      <c r="J586" s="41"/>
      <c r="K586" s="13"/>
    </row>
    <row r="587" spans="2:15" ht="24.95" customHeight="1" x14ac:dyDescent="0.2"/>
    <row r="588" spans="2:15" ht="24.95" customHeight="1" x14ac:dyDescent="0.2"/>
    <row r="589" spans="2:15" ht="24.95" customHeight="1" x14ac:dyDescent="0.2"/>
    <row r="590" spans="2:15" ht="24.95" customHeight="1" x14ac:dyDescent="0.2">
      <c r="L590" s="42"/>
    </row>
    <row r="591" spans="2:15" ht="24.95" customHeight="1" x14ac:dyDescent="0.2"/>
    <row r="592" spans="2:15" ht="24.95" customHeight="1" x14ac:dyDescent="0.2"/>
    <row r="593" spans="2:15" ht="24.95" customHeight="1" x14ac:dyDescent="0.2">
      <c r="L593" s="27"/>
    </row>
    <row r="594" spans="2:15" ht="24.95" customHeight="1" x14ac:dyDescent="0.2">
      <c r="M594" s="32">
        <v>6</v>
      </c>
    </row>
    <row r="595" spans="2:15" s="125" customFormat="1" ht="25.5" customHeight="1" x14ac:dyDescent="0.2">
      <c r="B595" s="264" t="s">
        <v>162</v>
      </c>
      <c r="C595" s="264"/>
      <c r="D595" s="264"/>
      <c r="E595" s="264"/>
      <c r="F595" s="264"/>
      <c r="G595" s="264"/>
      <c r="H595" s="264"/>
      <c r="I595" s="264"/>
      <c r="J595" s="264"/>
      <c r="K595" s="264"/>
      <c r="L595" s="264"/>
      <c r="M595" s="264"/>
    </row>
    <row r="596" spans="2:15" ht="15" customHeight="1" x14ac:dyDescent="0.2">
      <c r="B596" s="28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</row>
    <row r="597" spans="2:15" ht="24.95" customHeight="1" x14ac:dyDescent="0.2">
      <c r="B597" s="307" t="s">
        <v>13</v>
      </c>
      <c r="C597" s="307"/>
      <c r="D597" s="307"/>
      <c r="E597" s="307"/>
      <c r="F597" s="307"/>
      <c r="G597" s="307"/>
      <c r="H597" s="307"/>
      <c r="I597" s="317"/>
      <c r="J597" s="317"/>
      <c r="K597" s="317"/>
      <c r="L597" s="317"/>
      <c r="M597" s="317"/>
      <c r="N597" s="317"/>
    </row>
    <row r="598" spans="2:15" ht="24.95" customHeight="1" x14ac:dyDescent="0.2">
      <c r="B598" s="92" t="s">
        <v>35</v>
      </c>
      <c r="C598" s="308" t="s">
        <v>51</v>
      </c>
      <c r="D598" s="308"/>
      <c r="E598" s="308" t="s">
        <v>50</v>
      </c>
      <c r="F598" s="308"/>
      <c r="G598" s="308" t="s">
        <v>0</v>
      </c>
      <c r="H598" s="308"/>
    </row>
    <row r="599" spans="2:15" ht="24.95" customHeight="1" x14ac:dyDescent="0.2">
      <c r="B599" s="224" t="s">
        <v>159</v>
      </c>
      <c r="C599" s="272">
        <v>4815255</v>
      </c>
      <c r="D599" s="272"/>
      <c r="E599" s="272">
        <v>1495151</v>
      </c>
      <c r="F599" s="272"/>
      <c r="G599" s="267">
        <v>6310406</v>
      </c>
      <c r="H599" s="267"/>
    </row>
    <row r="600" spans="2:15" ht="24.95" customHeight="1" x14ac:dyDescent="0.2">
      <c r="B600" s="224" t="s">
        <v>160</v>
      </c>
      <c r="C600" s="276">
        <v>1793289</v>
      </c>
      <c r="D600" s="276"/>
      <c r="E600" s="276">
        <v>299576</v>
      </c>
      <c r="F600" s="276"/>
      <c r="G600" s="267">
        <v>2092865</v>
      </c>
      <c r="H600" s="267"/>
    </row>
    <row r="601" spans="2:15" ht="24.95" customHeight="1" x14ac:dyDescent="0.2">
      <c r="B601" s="113" t="s">
        <v>43</v>
      </c>
      <c r="C601" s="270">
        <f>(C600-C599)/C599</f>
        <v>-0.62758171685611663</v>
      </c>
      <c r="D601" s="270"/>
      <c r="E601" s="270">
        <f>(E600-E599)/E599</f>
        <v>-0.79963495325890166</v>
      </c>
      <c r="F601" s="270"/>
      <c r="G601" s="270">
        <f>(G600-G599)/G599</f>
        <v>-0.66834701285464038</v>
      </c>
      <c r="H601" s="270"/>
    </row>
    <row r="602" spans="2:15" ht="24.95" customHeight="1" x14ac:dyDescent="0.2">
      <c r="B602" s="34"/>
      <c r="C602" s="35"/>
      <c r="D602" s="35"/>
      <c r="E602" s="35"/>
      <c r="F602" s="35"/>
      <c r="G602" s="35"/>
      <c r="H602" s="35"/>
      <c r="I602" s="13"/>
      <c r="J602" s="13"/>
      <c r="K602" s="13"/>
      <c r="L602" s="13"/>
      <c r="M602" s="13"/>
      <c r="N602" s="13"/>
      <c r="O602" s="13"/>
    </row>
    <row r="603" spans="2:15" ht="24.95" customHeight="1" x14ac:dyDescent="0.2">
      <c r="B603" s="34"/>
      <c r="C603" s="35"/>
      <c r="D603" s="35"/>
      <c r="E603" s="35"/>
      <c r="F603" s="35"/>
      <c r="G603" s="35"/>
      <c r="H603" s="35"/>
      <c r="I603" s="13"/>
      <c r="J603" s="13"/>
      <c r="K603" s="13"/>
      <c r="L603" s="13"/>
      <c r="M603" s="13"/>
      <c r="N603" s="13"/>
      <c r="O603" s="13"/>
    </row>
    <row r="604" spans="2:15" ht="24.95" customHeight="1" x14ac:dyDescent="0.2">
      <c r="B604" s="34"/>
      <c r="C604" s="35"/>
      <c r="D604" s="35"/>
      <c r="E604" s="35"/>
      <c r="F604" s="35"/>
      <c r="G604" s="35"/>
      <c r="H604" s="35"/>
      <c r="I604" s="13"/>
      <c r="J604" s="13"/>
      <c r="K604" s="13"/>
      <c r="L604" s="13"/>
      <c r="M604" s="13"/>
      <c r="N604" s="13"/>
      <c r="O604" s="13"/>
    </row>
    <row r="605" spans="2:15" ht="24.95" customHeight="1" x14ac:dyDescent="0.2">
      <c r="B605" s="34"/>
      <c r="C605" s="35"/>
      <c r="D605" s="35"/>
      <c r="E605" s="35"/>
      <c r="F605" s="35"/>
      <c r="G605" s="35"/>
      <c r="H605" s="35"/>
      <c r="I605" s="13"/>
      <c r="J605" s="13"/>
      <c r="K605" s="13"/>
      <c r="L605" s="13"/>
      <c r="M605" s="13"/>
      <c r="N605" s="13"/>
      <c r="O605" s="13"/>
    </row>
    <row r="606" spans="2:15" ht="24.95" customHeight="1" x14ac:dyDescent="0.2">
      <c r="B606" s="34"/>
      <c r="C606" s="35"/>
      <c r="D606" s="35"/>
      <c r="E606" s="35"/>
      <c r="F606" s="35"/>
      <c r="G606" s="35"/>
      <c r="H606" s="35"/>
      <c r="I606" s="13"/>
      <c r="J606" s="13"/>
      <c r="K606" s="13"/>
      <c r="L606" s="13"/>
      <c r="M606" s="13"/>
      <c r="N606" s="13"/>
      <c r="O606" s="13"/>
    </row>
    <row r="607" spans="2:15" ht="24.95" customHeight="1" x14ac:dyDescent="0.2">
      <c r="B607" s="34"/>
      <c r="C607" s="35"/>
      <c r="D607" s="35"/>
      <c r="E607" s="35"/>
      <c r="F607" s="35"/>
      <c r="G607" s="35"/>
      <c r="H607" s="35"/>
      <c r="I607" s="13"/>
      <c r="J607" s="13"/>
      <c r="K607" s="13"/>
      <c r="L607" s="13"/>
      <c r="M607" s="13"/>
      <c r="N607" s="13"/>
      <c r="O607" s="13"/>
    </row>
    <row r="608" spans="2:15" ht="24.95" customHeight="1" x14ac:dyDescent="0.2">
      <c r="B608" s="34"/>
      <c r="C608" s="35"/>
      <c r="D608" s="35"/>
      <c r="E608" s="35"/>
      <c r="F608" s="35"/>
      <c r="G608" s="35"/>
      <c r="H608" s="35"/>
      <c r="I608" s="13"/>
      <c r="J608" s="13"/>
      <c r="K608" s="13"/>
      <c r="L608" s="13"/>
      <c r="M608" s="13"/>
      <c r="N608" s="13"/>
      <c r="O608" s="13"/>
    </row>
    <row r="609" spans="2:15" ht="24.95" customHeight="1" x14ac:dyDescent="0.2">
      <c r="B609" s="34"/>
      <c r="C609" s="35"/>
      <c r="D609" s="35"/>
      <c r="E609" s="35"/>
      <c r="F609" s="35"/>
      <c r="G609" s="35"/>
      <c r="H609" s="35"/>
      <c r="I609" s="13"/>
      <c r="J609" s="13"/>
      <c r="K609" s="13"/>
      <c r="L609" s="13"/>
      <c r="M609" s="13"/>
      <c r="N609" s="13"/>
      <c r="O609" s="13"/>
    </row>
    <row r="610" spans="2:15" ht="24.95" customHeight="1" x14ac:dyDescent="0.2">
      <c r="B610" s="34"/>
      <c r="C610" s="35"/>
      <c r="D610" s="35"/>
      <c r="E610" s="35"/>
      <c r="F610" s="35"/>
      <c r="G610" s="35"/>
      <c r="H610" s="35"/>
      <c r="I610" s="13"/>
      <c r="J610" s="13"/>
      <c r="K610" s="13"/>
      <c r="L610" s="13"/>
      <c r="M610" s="13"/>
      <c r="N610" s="13"/>
      <c r="O610" s="13"/>
    </row>
    <row r="611" spans="2:15" ht="24.95" customHeight="1" x14ac:dyDescent="0.2"/>
    <row r="612" spans="2:15" ht="24.95" customHeight="1" x14ac:dyDescent="0.2"/>
    <row r="613" spans="2:15" ht="24.95" customHeight="1" x14ac:dyDescent="0.2"/>
    <row r="614" spans="2:15" ht="24.95" customHeight="1" x14ac:dyDescent="0.2"/>
    <row r="615" spans="2:15" ht="24.95" customHeight="1" x14ac:dyDescent="0.2"/>
    <row r="616" spans="2:15" ht="24.95" customHeight="1" x14ac:dyDescent="0.2"/>
    <row r="617" spans="2:15" ht="24.95" customHeight="1" x14ac:dyDescent="0.2"/>
    <row r="618" spans="2:15" ht="24.95" customHeight="1" x14ac:dyDescent="0.2"/>
    <row r="619" spans="2:15" ht="24.95" customHeight="1" x14ac:dyDescent="0.2"/>
    <row r="620" spans="2:15" ht="24.95" customHeight="1" x14ac:dyDescent="0.2"/>
    <row r="621" spans="2:15" ht="24.95" customHeight="1" x14ac:dyDescent="0.2"/>
    <row r="622" spans="2:15" ht="24.95" customHeight="1" x14ac:dyDescent="0.2">
      <c r="B622" s="285" t="s">
        <v>15</v>
      </c>
      <c r="C622" s="285"/>
      <c r="D622" s="285"/>
      <c r="E622" s="285"/>
      <c r="F622" s="285"/>
      <c r="G622" s="285"/>
      <c r="H622" s="285"/>
      <c r="I622" s="285"/>
      <c r="J622" s="285"/>
    </row>
    <row r="623" spans="2:15" ht="24.95" customHeight="1" x14ac:dyDescent="0.2">
      <c r="B623" s="141" t="s">
        <v>35</v>
      </c>
      <c r="C623" s="275" t="s">
        <v>40</v>
      </c>
      <c r="D623" s="275"/>
      <c r="E623" s="275" t="s">
        <v>41</v>
      </c>
      <c r="F623" s="275"/>
      <c r="G623" s="275" t="s">
        <v>42</v>
      </c>
      <c r="H623" s="275"/>
      <c r="I623" s="275" t="s">
        <v>89</v>
      </c>
      <c r="J623" s="275"/>
      <c r="L623" s="40"/>
    </row>
    <row r="624" spans="2:15" ht="24.95" customHeight="1" x14ac:dyDescent="0.2">
      <c r="B624" s="224" t="s">
        <v>159</v>
      </c>
      <c r="C624" s="272">
        <v>7792573</v>
      </c>
      <c r="D624" s="272"/>
      <c r="E624" s="272">
        <v>2146673</v>
      </c>
      <c r="F624" s="272"/>
      <c r="G624" s="267">
        <v>9939246</v>
      </c>
      <c r="H624" s="267"/>
      <c r="I624" s="311">
        <v>0.40822991511500001</v>
      </c>
      <c r="J624" s="311"/>
    </row>
    <row r="625" spans="2:12" ht="24.95" customHeight="1" x14ac:dyDescent="0.2">
      <c r="B625" s="224" t="s">
        <v>160</v>
      </c>
      <c r="C625" s="276">
        <v>2903215</v>
      </c>
      <c r="D625" s="276"/>
      <c r="E625" s="276">
        <v>464963</v>
      </c>
      <c r="F625" s="276"/>
      <c r="G625" s="267">
        <v>3368178</v>
      </c>
      <c r="H625" s="267"/>
      <c r="I625" s="277">
        <v>0.22711165422176999</v>
      </c>
      <c r="J625" s="277"/>
    </row>
    <row r="626" spans="2:12" ht="24.95" customHeight="1" x14ac:dyDescent="0.2">
      <c r="B626" s="105" t="s">
        <v>43</v>
      </c>
      <c r="C626" s="271">
        <f>(C625-C624)/C624</f>
        <v>-0.62743820301715492</v>
      </c>
      <c r="D626" s="271"/>
      <c r="E626" s="271">
        <f>(E625-E624)/E624</f>
        <v>-0.78340296822105648</v>
      </c>
      <c r="F626" s="271"/>
      <c r="G626" s="271">
        <f>(G625-G624)/G624</f>
        <v>-0.66112338903776002</v>
      </c>
      <c r="H626" s="271"/>
      <c r="I626" s="271">
        <f>(I625-I624)/I624</f>
        <v>-0.44366729185490555</v>
      </c>
      <c r="J626" s="271"/>
    </row>
    <row r="627" spans="2:12" ht="24.95" customHeight="1" x14ac:dyDescent="0.2">
      <c r="B627" s="38"/>
      <c r="C627" s="39"/>
      <c r="D627" s="39"/>
      <c r="E627" s="39"/>
      <c r="F627" s="39"/>
      <c r="G627" s="41"/>
      <c r="H627" s="41"/>
      <c r="I627" s="41"/>
      <c r="J627" s="41"/>
      <c r="K627" s="13"/>
    </row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L631" s="42"/>
    </row>
    <row r="632" spans="2:12" ht="24.95" customHeight="1" x14ac:dyDescent="0.2"/>
    <row r="633" spans="2:12" ht="24.95" customHeight="1" x14ac:dyDescent="0.2"/>
    <row r="634" spans="2:12" ht="24.95" customHeight="1" x14ac:dyDescent="0.2">
      <c r="L634" s="27"/>
    </row>
    <row r="635" spans="2:12" ht="24.95" customHeight="1" x14ac:dyDescent="0.2"/>
    <row r="636" spans="2:12" ht="24.95" customHeight="1" x14ac:dyDescent="0.2"/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/>
    <row r="641" spans="2:15" ht="24.95" customHeight="1" x14ac:dyDescent="0.2"/>
    <row r="642" spans="2:15" ht="24.95" customHeight="1" x14ac:dyDescent="0.2"/>
    <row r="643" spans="2:15" ht="24.95" customHeight="1" x14ac:dyDescent="0.2"/>
    <row r="644" spans="2:15" ht="24.95" customHeight="1" x14ac:dyDescent="0.2">
      <c r="O644" s="32"/>
    </row>
    <row r="645" spans="2:15" ht="24.95" customHeight="1" x14ac:dyDescent="0.2">
      <c r="O645" s="32"/>
    </row>
    <row r="646" spans="2:15" ht="24.95" customHeight="1" x14ac:dyDescent="0.2">
      <c r="O646" s="32"/>
    </row>
    <row r="647" spans="2:15" ht="24.95" customHeight="1" x14ac:dyDescent="0.2"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</row>
    <row r="648" spans="2:15" ht="24.95" customHeight="1" x14ac:dyDescent="0.2"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</row>
    <row r="649" spans="2:15" ht="24.95" customHeight="1" x14ac:dyDescent="0.2"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</row>
    <row r="650" spans="2:15" ht="24.95" customHeight="1" x14ac:dyDescent="0.2"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</row>
    <row r="651" spans="2:15" ht="24.95" customHeight="1" x14ac:dyDescent="0.2"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</row>
    <row r="652" spans="2:15" ht="24.95" customHeight="1" x14ac:dyDescent="0.2"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</row>
    <row r="653" spans="2:15" ht="24.95" customHeight="1" x14ac:dyDescent="0.2"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</row>
    <row r="654" spans="2:15" ht="24.95" customHeight="1" x14ac:dyDescent="0.2"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</row>
    <row r="655" spans="2:15" ht="24.95" customHeight="1" x14ac:dyDescent="0.2"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M655" s="32">
        <v>7</v>
      </c>
      <c r="N655" s="120"/>
      <c r="O655" s="13"/>
    </row>
    <row r="656" spans="2:15" ht="25.5" customHeight="1" x14ac:dyDescent="0.2">
      <c r="B656" s="266" t="s">
        <v>119</v>
      </c>
      <c r="C656" s="266"/>
      <c r="D656" s="266"/>
      <c r="E656" s="266"/>
      <c r="F656" s="266"/>
      <c r="G656" s="266"/>
      <c r="H656" s="266"/>
      <c r="I656" s="266"/>
      <c r="J656" s="266"/>
      <c r="K656" s="266"/>
      <c r="L656" s="266"/>
      <c r="M656" s="266"/>
    </row>
    <row r="657" spans="2:15" ht="15" customHeight="1" x14ac:dyDescent="0.2"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119"/>
    </row>
    <row r="658" spans="2:15" ht="25.5" customHeight="1" x14ac:dyDescent="0.2">
      <c r="B658" s="266" t="s">
        <v>77</v>
      </c>
      <c r="C658" s="266"/>
      <c r="D658" s="266"/>
      <c r="E658" s="266"/>
      <c r="F658" s="266"/>
      <c r="G658" s="266"/>
      <c r="H658" s="266"/>
      <c r="I658" s="266"/>
      <c r="J658" s="266"/>
      <c r="K658" s="266"/>
      <c r="L658" s="266"/>
      <c r="M658" s="266"/>
    </row>
    <row r="659" spans="2:15" ht="15" customHeight="1" x14ac:dyDescent="0.2">
      <c r="B659" s="310"/>
      <c r="C659" s="310"/>
      <c r="D659" s="310"/>
      <c r="E659" s="310"/>
      <c r="F659" s="310"/>
      <c r="G659" s="310"/>
      <c r="M659" s="13"/>
      <c r="N659" s="13"/>
      <c r="O659" s="13"/>
    </row>
    <row r="660" spans="2:15" ht="24.95" customHeight="1" x14ac:dyDescent="0.2">
      <c r="B660" s="281" t="s">
        <v>17</v>
      </c>
      <c r="C660" s="281"/>
      <c r="D660" s="281"/>
      <c r="E660" s="281"/>
      <c r="F660" s="281"/>
      <c r="G660" s="281"/>
      <c r="H660" s="281"/>
      <c r="I660" s="281"/>
      <c r="J660" s="281"/>
    </row>
    <row r="661" spans="2:15" ht="24.95" customHeight="1" x14ac:dyDescent="0.2">
      <c r="B661" s="279" t="s">
        <v>36</v>
      </c>
      <c r="C661" s="309" t="s">
        <v>47</v>
      </c>
      <c r="D661" s="309"/>
      <c r="E661" s="309"/>
      <c r="F661" s="309" t="s">
        <v>48</v>
      </c>
      <c r="G661" s="309"/>
      <c r="H661" s="309"/>
      <c r="I661" s="137" t="s">
        <v>52</v>
      </c>
      <c r="J661" s="139" t="s">
        <v>53</v>
      </c>
      <c r="M661" s="45"/>
    </row>
    <row r="662" spans="2:15" ht="24.95" customHeight="1" x14ac:dyDescent="0.2">
      <c r="B662" s="280"/>
      <c r="C662" s="135" t="s">
        <v>66</v>
      </c>
      <c r="D662" s="135" t="s">
        <v>67</v>
      </c>
      <c r="E662" s="187" t="s">
        <v>72</v>
      </c>
      <c r="F662" s="135" t="s">
        <v>69</v>
      </c>
      <c r="G662" s="135" t="s">
        <v>70</v>
      </c>
      <c r="H662" s="136" t="s">
        <v>71</v>
      </c>
      <c r="I662" s="138" t="s">
        <v>85</v>
      </c>
      <c r="J662" s="140" t="s">
        <v>86</v>
      </c>
      <c r="K662" s="19"/>
      <c r="M662" s="45"/>
    </row>
    <row r="663" spans="2:15" ht="24.95" customHeight="1" x14ac:dyDescent="0.2">
      <c r="B663" s="133" t="s">
        <v>114</v>
      </c>
      <c r="C663" s="250">
        <v>0</v>
      </c>
      <c r="D663" s="250">
        <v>0</v>
      </c>
      <c r="E663" s="227">
        <v>0</v>
      </c>
      <c r="F663" s="250">
        <v>0</v>
      </c>
      <c r="G663" s="250">
        <v>0</v>
      </c>
      <c r="H663" s="228">
        <v>0</v>
      </c>
      <c r="I663" s="225">
        <v>0</v>
      </c>
      <c r="J663" s="229">
        <v>0</v>
      </c>
      <c r="K663" s="47"/>
      <c r="M663" s="45"/>
    </row>
    <row r="664" spans="2:15" ht="24.95" customHeight="1" x14ac:dyDescent="0.2">
      <c r="B664" s="133" t="s">
        <v>5</v>
      </c>
      <c r="C664" s="250">
        <v>232</v>
      </c>
      <c r="D664" s="250">
        <v>44</v>
      </c>
      <c r="E664" s="227">
        <v>276</v>
      </c>
      <c r="F664" s="250">
        <v>394</v>
      </c>
      <c r="G664" s="250">
        <v>64</v>
      </c>
      <c r="H664" s="228">
        <v>458</v>
      </c>
      <c r="I664" s="225">
        <v>3.4692242800000002E-2</v>
      </c>
      <c r="J664" s="229">
        <v>1.6594202898551</v>
      </c>
      <c r="K664" s="47"/>
      <c r="M664" s="45"/>
    </row>
    <row r="665" spans="2:15" ht="24.95" customHeight="1" x14ac:dyDescent="0.2">
      <c r="B665" s="133" t="s">
        <v>22</v>
      </c>
      <c r="C665" s="250">
        <v>420</v>
      </c>
      <c r="D665" s="250">
        <v>33</v>
      </c>
      <c r="E665" s="227">
        <v>453</v>
      </c>
      <c r="F665" s="250">
        <v>642</v>
      </c>
      <c r="G665" s="250">
        <v>34</v>
      </c>
      <c r="H665" s="228">
        <v>676</v>
      </c>
      <c r="I665" s="225">
        <v>6.2956193800000004E-2</v>
      </c>
      <c r="J665" s="229">
        <v>1.4922737306842999</v>
      </c>
      <c r="K665" s="47"/>
      <c r="M665" s="45"/>
    </row>
    <row r="666" spans="2:15" ht="24.95" customHeight="1" x14ac:dyDescent="0.2">
      <c r="B666" s="133" t="s">
        <v>7</v>
      </c>
      <c r="C666" s="250">
        <v>7</v>
      </c>
      <c r="D666" s="250">
        <v>0</v>
      </c>
      <c r="E666" s="227">
        <v>7</v>
      </c>
      <c r="F666" s="250">
        <v>47</v>
      </c>
      <c r="G666" s="250">
        <v>0</v>
      </c>
      <c r="H666" s="228">
        <v>47</v>
      </c>
      <c r="I666" s="225">
        <v>5.6907047000000002E-2</v>
      </c>
      <c r="J666" s="229">
        <v>6.7142857142857002</v>
      </c>
      <c r="K666" s="47"/>
      <c r="M666" s="45"/>
    </row>
    <row r="667" spans="2:15" ht="24.95" customHeight="1" x14ac:dyDescent="0.2">
      <c r="B667" s="133" t="s">
        <v>8</v>
      </c>
      <c r="C667" s="250">
        <v>159</v>
      </c>
      <c r="D667" s="250">
        <v>25</v>
      </c>
      <c r="E667" s="227">
        <v>184</v>
      </c>
      <c r="F667" s="250">
        <v>931</v>
      </c>
      <c r="G667" s="250">
        <v>35</v>
      </c>
      <c r="H667" s="228">
        <v>966</v>
      </c>
      <c r="I667" s="225">
        <v>0.1293240631</v>
      </c>
      <c r="J667" s="229">
        <v>5.25</v>
      </c>
      <c r="K667" s="47"/>
      <c r="M667" s="45"/>
    </row>
    <row r="668" spans="2:15" ht="24.95" customHeight="1" x14ac:dyDescent="0.2">
      <c r="B668" s="133" t="s">
        <v>9</v>
      </c>
      <c r="C668" s="250">
        <v>55</v>
      </c>
      <c r="D668" s="250">
        <v>0</v>
      </c>
      <c r="E668" s="227">
        <v>55</v>
      </c>
      <c r="F668" s="250">
        <v>124</v>
      </c>
      <c r="G668" s="250">
        <v>0</v>
      </c>
      <c r="H668" s="228">
        <v>124</v>
      </c>
      <c r="I668" s="225">
        <v>2.4104509100000001E-2</v>
      </c>
      <c r="J668" s="229">
        <v>2.2545454545455001</v>
      </c>
      <c r="K668" s="47"/>
      <c r="M668" s="45"/>
    </row>
    <row r="669" spans="2:15" ht="24.95" customHeight="1" x14ac:dyDescent="0.2">
      <c r="B669" s="133" t="s">
        <v>10</v>
      </c>
      <c r="C669" s="250">
        <v>0</v>
      </c>
      <c r="D669" s="250">
        <v>0</v>
      </c>
      <c r="E669" s="227">
        <v>0</v>
      </c>
      <c r="F669" s="250">
        <v>0</v>
      </c>
      <c r="G669" s="250">
        <v>0</v>
      </c>
      <c r="H669" s="228">
        <v>0</v>
      </c>
      <c r="I669" s="225">
        <v>0</v>
      </c>
      <c r="J669" s="229">
        <v>0</v>
      </c>
      <c r="K669" s="47"/>
      <c r="M669" s="45"/>
    </row>
    <row r="670" spans="2:15" ht="24.95" customHeight="1" x14ac:dyDescent="0.2">
      <c r="B670" s="133" t="s">
        <v>11</v>
      </c>
      <c r="C670" s="250">
        <v>132</v>
      </c>
      <c r="D670" s="250">
        <v>101</v>
      </c>
      <c r="E670" s="227">
        <v>233</v>
      </c>
      <c r="F670" s="250">
        <v>1050</v>
      </c>
      <c r="G670" s="250">
        <v>243</v>
      </c>
      <c r="H670" s="228">
        <v>1293</v>
      </c>
      <c r="I670" s="225">
        <v>0.2255414181</v>
      </c>
      <c r="J670" s="229">
        <v>5.5493562231759999</v>
      </c>
      <c r="K670" s="47"/>
      <c r="M670" s="48"/>
    </row>
    <row r="671" spans="2:15" ht="24.95" customHeight="1" x14ac:dyDescent="0.2">
      <c r="B671" s="133" t="s">
        <v>12</v>
      </c>
      <c r="C671" s="250">
        <v>29</v>
      </c>
      <c r="D671" s="250">
        <v>1</v>
      </c>
      <c r="E671" s="227">
        <v>30</v>
      </c>
      <c r="F671" s="250">
        <v>104</v>
      </c>
      <c r="G671" s="250">
        <v>1</v>
      </c>
      <c r="H671" s="228">
        <v>105</v>
      </c>
      <c r="I671" s="225">
        <v>6.9233110200000003E-2</v>
      </c>
      <c r="J671" s="229">
        <v>3.5</v>
      </c>
      <c r="K671" s="47"/>
      <c r="M671" s="48"/>
    </row>
    <row r="672" spans="2:15" ht="24.95" customHeight="1" x14ac:dyDescent="0.2">
      <c r="B672" s="134" t="s">
        <v>14</v>
      </c>
      <c r="C672" s="230">
        <v>1034</v>
      </c>
      <c r="D672" s="230">
        <v>204</v>
      </c>
      <c r="E672" s="231">
        <v>1238</v>
      </c>
      <c r="F672" s="230">
        <v>3292</v>
      </c>
      <c r="G672" s="230">
        <v>377</v>
      </c>
      <c r="H672" s="232">
        <v>3669</v>
      </c>
      <c r="I672" s="226">
        <v>7.5273656199999997E-2</v>
      </c>
      <c r="J672" s="233">
        <v>2.9636510500808</v>
      </c>
      <c r="M672" s="48"/>
    </row>
    <row r="673" spans="2:15" ht="24.95" customHeight="1" x14ac:dyDescent="0.2">
      <c r="B673" s="217" t="s">
        <v>177</v>
      </c>
      <c r="C673" s="50"/>
      <c r="D673" s="50"/>
      <c r="E673" s="37"/>
      <c r="F673" s="50"/>
      <c r="G673" s="50"/>
      <c r="H673" s="37"/>
      <c r="I673" s="51"/>
      <c r="J673" s="52"/>
      <c r="K673" s="13"/>
      <c r="L673" s="13"/>
      <c r="M673" s="53"/>
      <c r="N673" s="13"/>
      <c r="O673" s="13"/>
    </row>
    <row r="674" spans="2:15" ht="24.95" customHeight="1" x14ac:dyDescent="0.2">
      <c r="B674" s="49"/>
      <c r="C674" s="54"/>
      <c r="D674" s="54"/>
      <c r="E674" s="55"/>
      <c r="F674" s="54"/>
      <c r="G674" s="54"/>
      <c r="H674" s="55"/>
      <c r="I674" s="51"/>
      <c r="J674" s="56"/>
      <c r="L674" s="13">
        <v>0</v>
      </c>
    </row>
    <row r="675" spans="2:15" ht="24.95" customHeight="1" x14ac:dyDescent="0.2">
      <c r="B675" s="13"/>
      <c r="C675" s="13"/>
      <c r="D675" s="13"/>
      <c r="E675" s="13"/>
      <c r="F675" s="13"/>
      <c r="G675" s="13"/>
      <c r="H675" s="13"/>
      <c r="I675" s="13"/>
      <c r="J675" s="13"/>
    </row>
    <row r="676" spans="2:15" ht="24.95" customHeight="1" x14ac:dyDescent="0.2"/>
    <row r="677" spans="2:15" ht="24.95" customHeight="1" x14ac:dyDescent="0.2"/>
    <row r="678" spans="2:15" ht="24.95" customHeight="1" x14ac:dyDescent="0.2"/>
    <row r="679" spans="2:15" ht="24.95" customHeight="1" x14ac:dyDescent="0.2"/>
    <row r="680" spans="2:15" ht="24.95" customHeight="1" x14ac:dyDescent="0.2"/>
    <row r="681" spans="2:15" ht="24.95" customHeight="1" x14ac:dyDescent="0.2"/>
    <row r="682" spans="2:15" ht="24.95" customHeight="1" x14ac:dyDescent="0.2"/>
    <row r="683" spans="2:15" ht="24.95" customHeight="1" x14ac:dyDescent="0.2"/>
    <row r="684" spans="2:15" ht="24.95" customHeight="1" x14ac:dyDescent="0.2"/>
    <row r="685" spans="2:15" ht="24.95" customHeight="1" x14ac:dyDescent="0.2"/>
    <row r="686" spans="2:15" ht="25.5" customHeight="1" x14ac:dyDescent="0.2">
      <c r="B686" s="265" t="s">
        <v>163</v>
      </c>
      <c r="C686" s="265"/>
      <c r="D686" s="265"/>
      <c r="E686" s="265"/>
      <c r="F686" s="265"/>
      <c r="G686" s="265"/>
      <c r="H686" s="265"/>
      <c r="I686" s="265"/>
      <c r="J686" s="265"/>
      <c r="K686" s="265"/>
      <c r="L686" s="265"/>
      <c r="M686" s="265"/>
    </row>
    <row r="687" spans="2:15" ht="15" customHeight="1" x14ac:dyDescent="0.2">
      <c r="B687" s="57"/>
      <c r="C687" s="57"/>
      <c r="D687" s="57"/>
      <c r="E687" s="57"/>
      <c r="F687" s="57"/>
      <c r="G687" s="57"/>
    </row>
    <row r="688" spans="2:15" ht="24.95" customHeight="1" x14ac:dyDescent="0.2">
      <c r="B688" s="307" t="s">
        <v>13</v>
      </c>
      <c r="C688" s="307"/>
      <c r="D688" s="307"/>
      <c r="E688" s="307"/>
      <c r="F688" s="307"/>
      <c r="G688" s="307"/>
      <c r="H688" s="307"/>
      <c r="I688" s="317"/>
      <c r="J688" s="317"/>
      <c r="K688" s="317"/>
      <c r="L688" s="317"/>
      <c r="M688" s="317"/>
      <c r="N688" s="317"/>
    </row>
    <row r="689" spans="2:15" ht="24.95" customHeight="1" x14ac:dyDescent="0.2">
      <c r="B689" s="92" t="s">
        <v>35</v>
      </c>
      <c r="C689" s="308" t="s">
        <v>62</v>
      </c>
      <c r="D689" s="308"/>
      <c r="E689" s="308" t="s">
        <v>110</v>
      </c>
      <c r="F689" s="308"/>
      <c r="G689" s="308" t="s">
        <v>0</v>
      </c>
      <c r="H689" s="308"/>
    </row>
    <row r="690" spans="2:15" ht="24.95" customHeight="1" x14ac:dyDescent="0.2">
      <c r="B690" s="224" t="s">
        <v>176</v>
      </c>
      <c r="C690" s="272">
        <v>13254</v>
      </c>
      <c r="D690" s="272"/>
      <c r="E690" s="272">
        <v>2191</v>
      </c>
      <c r="F690" s="272"/>
      <c r="G690" s="267">
        <v>15445</v>
      </c>
      <c r="H690" s="267"/>
    </row>
    <row r="691" spans="2:15" ht="24.95" customHeight="1" x14ac:dyDescent="0.2">
      <c r="B691" s="224" t="s">
        <v>156</v>
      </c>
      <c r="C691" s="276">
        <v>1034</v>
      </c>
      <c r="D691" s="276"/>
      <c r="E691" s="276">
        <v>204</v>
      </c>
      <c r="F691" s="276"/>
      <c r="G691" s="267">
        <v>1238</v>
      </c>
      <c r="H691" s="267"/>
    </row>
    <row r="692" spans="2:15" ht="24.95" customHeight="1" x14ac:dyDescent="0.2">
      <c r="B692" s="113" t="s">
        <v>43</v>
      </c>
      <c r="C692" s="270">
        <f>(C691-C690)/C690</f>
        <v>-0.92198581560283688</v>
      </c>
      <c r="D692" s="270"/>
      <c r="E692" s="270">
        <f>(E691-E690)/E690</f>
        <v>-0.90689183021451392</v>
      </c>
      <c r="F692" s="270"/>
      <c r="G692" s="270">
        <f>(G691-G690)/G690</f>
        <v>-0.91984460990611849</v>
      </c>
      <c r="H692" s="270"/>
    </row>
    <row r="693" spans="2:15" ht="24.95" customHeight="1" x14ac:dyDescent="0.2">
      <c r="B693" s="38"/>
      <c r="C693" s="39"/>
      <c r="D693" s="39"/>
      <c r="E693" s="39"/>
      <c r="F693" s="58"/>
      <c r="G693" s="38"/>
      <c r="H693" s="38"/>
      <c r="I693" s="39"/>
      <c r="J693" s="39"/>
      <c r="K693" s="39"/>
      <c r="L693" s="39"/>
      <c r="M693" s="13"/>
      <c r="N693" s="13"/>
      <c r="O693" s="13"/>
    </row>
    <row r="694" spans="2:15" ht="24.95" customHeight="1" x14ac:dyDescent="0.2">
      <c r="B694" s="38"/>
      <c r="C694" s="39"/>
      <c r="D694" s="39"/>
      <c r="E694" s="39"/>
      <c r="F694" s="58"/>
      <c r="G694" s="38"/>
      <c r="H694" s="38"/>
      <c r="I694" s="39"/>
      <c r="J694" s="39"/>
      <c r="K694" s="39"/>
      <c r="L694" s="39"/>
      <c r="M694" s="13"/>
      <c r="N694" s="13"/>
      <c r="O694" s="13"/>
    </row>
    <row r="695" spans="2:15" ht="24.95" customHeight="1" x14ac:dyDescent="0.2">
      <c r="B695" s="38"/>
      <c r="C695" s="39"/>
      <c r="D695" s="39"/>
      <c r="E695" s="39"/>
      <c r="F695" s="58"/>
      <c r="G695" s="38"/>
      <c r="H695" s="38"/>
      <c r="I695" s="39"/>
      <c r="J695" s="39"/>
      <c r="K695" s="39"/>
      <c r="L695" s="39"/>
      <c r="M695" s="13"/>
      <c r="N695" s="13"/>
      <c r="O695" s="13"/>
    </row>
    <row r="696" spans="2:15" ht="24.95" customHeight="1" x14ac:dyDescent="0.2">
      <c r="B696" s="38"/>
      <c r="C696" s="39"/>
      <c r="D696" s="39"/>
      <c r="E696" s="39"/>
      <c r="F696" s="58"/>
      <c r="G696" s="38"/>
      <c r="H696" s="38"/>
      <c r="I696" s="39"/>
      <c r="J696" s="39"/>
      <c r="K696" s="39"/>
      <c r="L696" s="39"/>
      <c r="M696" s="13"/>
      <c r="N696" s="13"/>
      <c r="O696" s="13"/>
    </row>
    <row r="697" spans="2:15" ht="24.95" customHeight="1" x14ac:dyDescent="0.2">
      <c r="B697" s="38"/>
      <c r="C697" s="39"/>
      <c r="D697" s="39"/>
      <c r="E697" s="39"/>
      <c r="F697" s="58"/>
      <c r="G697" s="38"/>
      <c r="H697" s="38"/>
      <c r="I697" s="39"/>
      <c r="J697" s="39"/>
      <c r="K697" s="39"/>
      <c r="L697" s="39"/>
      <c r="M697" s="13"/>
      <c r="N697" s="13"/>
      <c r="O697" s="13"/>
    </row>
    <row r="698" spans="2:15" ht="24.95" customHeight="1" x14ac:dyDescent="0.2">
      <c r="B698" s="38"/>
      <c r="C698" s="39"/>
      <c r="D698" s="39"/>
      <c r="E698" s="39"/>
      <c r="F698" s="58"/>
      <c r="G698" s="38"/>
      <c r="H698" s="38"/>
      <c r="I698" s="39"/>
      <c r="J698" s="39"/>
      <c r="K698" s="39"/>
      <c r="L698" s="39"/>
      <c r="M698" s="13"/>
      <c r="N698" s="13"/>
      <c r="O698" s="13"/>
    </row>
    <row r="699" spans="2:15" ht="24.95" customHeight="1" x14ac:dyDescent="0.2">
      <c r="B699" s="38"/>
      <c r="C699" s="39"/>
      <c r="D699" s="39"/>
      <c r="E699" s="39"/>
      <c r="F699" s="58"/>
      <c r="G699" s="38"/>
      <c r="H699" s="38"/>
      <c r="I699" s="39"/>
      <c r="J699" s="39"/>
      <c r="K699" s="39"/>
      <c r="L699" s="39"/>
      <c r="M699" s="13"/>
      <c r="N699" s="13"/>
      <c r="O699" s="13"/>
    </row>
    <row r="700" spans="2:15" ht="24.95" customHeight="1" x14ac:dyDescent="0.2">
      <c r="B700" s="284"/>
      <c r="C700" s="284"/>
      <c r="D700" s="284"/>
      <c r="E700" s="284"/>
      <c r="F700" s="284"/>
      <c r="G700" s="284"/>
      <c r="H700" s="284"/>
      <c r="I700" s="284"/>
      <c r="J700" s="284"/>
      <c r="K700" s="284"/>
      <c r="L700" s="284"/>
      <c r="M700" s="59"/>
      <c r="N700" s="59"/>
      <c r="O700" s="59"/>
    </row>
    <row r="701" spans="2:15" ht="24.95" customHeight="1" x14ac:dyDescent="0.2"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</row>
    <row r="702" spans="2:15" ht="24.95" customHeight="1" x14ac:dyDescent="0.2"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</row>
    <row r="703" spans="2:15" ht="24.95" customHeight="1" x14ac:dyDescent="0.2"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59"/>
      <c r="N703" s="59"/>
      <c r="O703" s="59"/>
    </row>
    <row r="704" spans="2:15" ht="24.95" customHeight="1" x14ac:dyDescent="0.2">
      <c r="B704" s="285" t="s">
        <v>15</v>
      </c>
      <c r="C704" s="285"/>
      <c r="D704" s="285"/>
      <c r="E704" s="285"/>
      <c r="F704" s="285"/>
      <c r="G704" s="285"/>
      <c r="H704" s="285"/>
      <c r="I704" s="285"/>
      <c r="J704" s="285"/>
    </row>
    <row r="705" spans="2:14" ht="24.95" customHeight="1" x14ac:dyDescent="0.2">
      <c r="B705" s="141" t="s">
        <v>35</v>
      </c>
      <c r="C705" s="275" t="s">
        <v>40</v>
      </c>
      <c r="D705" s="275"/>
      <c r="E705" s="275" t="s">
        <v>41</v>
      </c>
      <c r="F705" s="275"/>
      <c r="G705" s="275" t="s">
        <v>42</v>
      </c>
      <c r="H705" s="275"/>
      <c r="I705" s="275" t="s">
        <v>89</v>
      </c>
      <c r="J705" s="275"/>
      <c r="L705" s="40"/>
    </row>
    <row r="706" spans="2:14" ht="24.95" customHeight="1" x14ac:dyDescent="0.2">
      <c r="B706" s="224" t="s">
        <v>176</v>
      </c>
      <c r="C706" s="272">
        <v>32905</v>
      </c>
      <c r="D706" s="272"/>
      <c r="E706" s="272">
        <v>4384</v>
      </c>
      <c r="F706" s="272"/>
      <c r="G706" s="267">
        <v>37289</v>
      </c>
      <c r="H706" s="267"/>
      <c r="I706" s="311">
        <v>0.24438662489999999</v>
      </c>
      <c r="J706" s="311"/>
    </row>
    <row r="707" spans="2:14" ht="24.95" customHeight="1" x14ac:dyDescent="0.2">
      <c r="B707" s="224" t="s">
        <v>156</v>
      </c>
      <c r="C707" s="276">
        <v>3292</v>
      </c>
      <c r="D707" s="276"/>
      <c r="E707" s="276">
        <v>377</v>
      </c>
      <c r="F707" s="276"/>
      <c r="G707" s="267">
        <v>3669</v>
      </c>
      <c r="H707" s="267"/>
      <c r="I707" s="277">
        <v>7.5273656199999997E-2</v>
      </c>
      <c r="J707" s="277"/>
    </row>
    <row r="708" spans="2:14" ht="24.95" customHeight="1" x14ac:dyDescent="0.2">
      <c r="B708" s="105" t="s">
        <v>43</v>
      </c>
      <c r="C708" s="271">
        <f>(C707-C706)/C706</f>
        <v>-0.89995441422276246</v>
      </c>
      <c r="D708" s="271"/>
      <c r="E708" s="271">
        <f>(E707-E706)/E706</f>
        <v>-0.91400547445255476</v>
      </c>
      <c r="F708" s="271"/>
      <c r="G708" s="271">
        <f>(G707-G706)/G706</f>
        <v>-0.90160637185228887</v>
      </c>
      <c r="H708" s="271"/>
      <c r="I708" s="271">
        <f>(I707-I706)/I706</f>
        <v>-0.69198946042648168</v>
      </c>
      <c r="J708" s="271"/>
    </row>
    <row r="709" spans="2:14" ht="24.95" customHeight="1" x14ac:dyDescent="0.2">
      <c r="B709" s="38"/>
      <c r="C709" s="39"/>
      <c r="D709" s="39"/>
      <c r="E709" s="39"/>
      <c r="F709" s="39"/>
      <c r="G709" s="41"/>
      <c r="H709" s="41"/>
      <c r="I709" s="41"/>
      <c r="J709" s="41"/>
      <c r="K709" s="13"/>
    </row>
    <row r="710" spans="2:14" ht="24.95" customHeight="1" x14ac:dyDescent="0.2"/>
    <row r="711" spans="2:14" ht="24.95" customHeight="1" x14ac:dyDescent="0.2"/>
    <row r="712" spans="2:14" ht="24.95" customHeight="1" x14ac:dyDescent="0.2"/>
    <row r="713" spans="2:14" ht="24.95" customHeight="1" x14ac:dyDescent="0.2">
      <c r="L713" s="42"/>
    </row>
    <row r="714" spans="2:14" ht="24.95" customHeight="1" x14ac:dyDescent="0.2"/>
    <row r="715" spans="2:14" ht="24.95" customHeight="1" x14ac:dyDescent="0.2"/>
    <row r="716" spans="2:14" ht="24.95" customHeight="1" x14ac:dyDescent="0.2">
      <c r="L716" s="27"/>
    </row>
    <row r="717" spans="2:14" ht="24.95" customHeight="1" x14ac:dyDescent="0.2">
      <c r="M717" s="32">
        <v>8</v>
      </c>
    </row>
    <row r="718" spans="2:14" s="125" customFormat="1" ht="25.5" customHeight="1" x14ac:dyDescent="0.2">
      <c r="B718" s="264" t="s">
        <v>164</v>
      </c>
      <c r="C718" s="264"/>
      <c r="D718" s="264"/>
      <c r="E718" s="264"/>
      <c r="F718" s="264"/>
      <c r="G718" s="264"/>
      <c r="H718" s="264"/>
      <c r="I718" s="264"/>
      <c r="J718" s="264"/>
      <c r="K718" s="264"/>
      <c r="L718" s="264"/>
      <c r="M718" s="264"/>
    </row>
    <row r="719" spans="2:14" ht="15" customHeight="1" x14ac:dyDescent="0.2">
      <c r="B719" s="28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</row>
    <row r="720" spans="2:14" ht="24.95" customHeight="1" x14ac:dyDescent="0.2">
      <c r="B720" s="307" t="s">
        <v>13</v>
      </c>
      <c r="C720" s="307"/>
      <c r="D720" s="307"/>
      <c r="E720" s="307"/>
      <c r="F720" s="307"/>
      <c r="G720" s="307"/>
      <c r="H720" s="307"/>
      <c r="I720" s="317"/>
      <c r="J720" s="317"/>
      <c r="K720" s="317"/>
      <c r="L720" s="317"/>
      <c r="M720" s="317"/>
      <c r="N720" s="317"/>
    </row>
    <row r="721" spans="2:15" ht="24.95" customHeight="1" x14ac:dyDescent="0.2">
      <c r="B721" s="92" t="s">
        <v>35</v>
      </c>
      <c r="C721" s="308" t="s">
        <v>51</v>
      </c>
      <c r="D721" s="308"/>
      <c r="E721" s="308" t="s">
        <v>50</v>
      </c>
      <c r="F721" s="308"/>
      <c r="G721" s="308" t="s">
        <v>0</v>
      </c>
      <c r="H721" s="308"/>
    </row>
    <row r="722" spans="2:15" ht="24.95" customHeight="1" x14ac:dyDescent="0.2">
      <c r="B722" s="224" t="s">
        <v>159</v>
      </c>
      <c r="C722" s="272">
        <v>154008</v>
      </c>
      <c r="D722" s="272"/>
      <c r="E722" s="272">
        <v>63251</v>
      </c>
      <c r="F722" s="272"/>
      <c r="G722" s="267">
        <v>217259</v>
      </c>
      <c r="H722" s="267"/>
    </row>
    <row r="723" spans="2:15" ht="24.95" customHeight="1" x14ac:dyDescent="0.2">
      <c r="B723" s="224" t="s">
        <v>160</v>
      </c>
      <c r="C723" s="276">
        <v>49290</v>
      </c>
      <c r="D723" s="276"/>
      <c r="E723" s="276">
        <v>8733</v>
      </c>
      <c r="F723" s="276"/>
      <c r="G723" s="267">
        <v>58023</v>
      </c>
      <c r="H723" s="267"/>
    </row>
    <row r="724" spans="2:15" ht="24.95" customHeight="1" x14ac:dyDescent="0.2">
      <c r="B724" s="113" t="s">
        <v>43</v>
      </c>
      <c r="C724" s="270">
        <f>(C723-C722)/C722</f>
        <v>-0.67995169082125606</v>
      </c>
      <c r="D724" s="270"/>
      <c r="E724" s="270">
        <f>(E723-E722)/E722</f>
        <v>-0.86193103666345194</v>
      </c>
      <c r="F724" s="270"/>
      <c r="G724" s="270">
        <f>(G723-G722)/G722</f>
        <v>-0.7329316622096208</v>
      </c>
      <c r="H724" s="270"/>
    </row>
    <row r="725" spans="2:15" ht="24.95" customHeight="1" x14ac:dyDescent="0.2">
      <c r="B725" s="34"/>
      <c r="C725" s="35"/>
      <c r="D725" s="35"/>
      <c r="E725" s="35"/>
      <c r="F725" s="35"/>
      <c r="G725" s="35"/>
      <c r="H725" s="35"/>
      <c r="I725" s="13"/>
      <c r="J725" s="13"/>
      <c r="K725" s="13"/>
      <c r="L725" s="13"/>
      <c r="M725" s="13"/>
      <c r="N725" s="13"/>
      <c r="O725" s="13"/>
    </row>
    <row r="726" spans="2:15" ht="24.95" customHeight="1" x14ac:dyDescent="0.2">
      <c r="B726" s="34"/>
      <c r="C726" s="35"/>
      <c r="D726" s="35"/>
      <c r="E726" s="35"/>
      <c r="F726" s="35"/>
      <c r="G726" s="35"/>
      <c r="H726" s="35"/>
      <c r="I726" s="13"/>
      <c r="J726" s="13"/>
      <c r="K726" s="13"/>
      <c r="L726" s="13"/>
      <c r="M726" s="13"/>
      <c r="N726" s="13"/>
      <c r="O726" s="13"/>
    </row>
    <row r="727" spans="2:15" ht="24.95" customHeight="1" x14ac:dyDescent="0.2">
      <c r="B727" s="34"/>
      <c r="C727" s="35"/>
      <c r="D727" s="35"/>
      <c r="E727" s="35"/>
      <c r="F727" s="35"/>
      <c r="G727" s="35"/>
      <c r="H727" s="35"/>
      <c r="I727" s="13"/>
      <c r="J727" s="13"/>
      <c r="K727" s="13"/>
      <c r="L727" s="13"/>
      <c r="M727" s="13"/>
      <c r="N727" s="13"/>
      <c r="O727" s="13"/>
    </row>
    <row r="728" spans="2:15" ht="24.95" customHeight="1" x14ac:dyDescent="0.2">
      <c r="B728" s="34"/>
      <c r="C728" s="35"/>
      <c r="D728" s="35"/>
      <c r="E728" s="35"/>
      <c r="F728" s="35"/>
      <c r="G728" s="35"/>
      <c r="H728" s="35"/>
      <c r="I728" s="13"/>
      <c r="J728" s="13"/>
      <c r="K728" s="13"/>
      <c r="L728" s="13"/>
      <c r="M728" s="13"/>
      <c r="N728" s="13"/>
      <c r="O728" s="13"/>
    </row>
    <row r="729" spans="2:15" ht="24.95" customHeight="1" x14ac:dyDescent="0.2">
      <c r="B729" s="34"/>
      <c r="C729" s="35"/>
      <c r="D729" s="35"/>
      <c r="E729" s="35"/>
      <c r="F729" s="35"/>
      <c r="G729" s="35"/>
      <c r="H729" s="35"/>
      <c r="I729" s="13"/>
      <c r="J729" s="13"/>
      <c r="K729" s="13"/>
      <c r="L729" s="13"/>
      <c r="M729" s="13"/>
      <c r="N729" s="13"/>
      <c r="O729" s="13"/>
    </row>
    <row r="730" spans="2:15" ht="24.95" customHeight="1" x14ac:dyDescent="0.2">
      <c r="B730" s="34"/>
      <c r="C730" s="35"/>
      <c r="D730" s="35"/>
      <c r="E730" s="35"/>
      <c r="F730" s="35"/>
      <c r="G730" s="35"/>
      <c r="H730" s="35"/>
      <c r="I730" s="13"/>
      <c r="J730" s="13"/>
      <c r="K730" s="13"/>
      <c r="L730" s="13"/>
      <c r="M730" s="13"/>
      <c r="N730" s="13"/>
      <c r="O730" s="13"/>
    </row>
    <row r="731" spans="2:15" ht="24.95" customHeight="1" x14ac:dyDescent="0.2">
      <c r="B731" s="34"/>
      <c r="C731" s="35"/>
      <c r="D731" s="35"/>
      <c r="E731" s="35"/>
      <c r="F731" s="35"/>
      <c r="G731" s="35"/>
      <c r="H731" s="35"/>
      <c r="I731" s="13"/>
      <c r="J731" s="13"/>
      <c r="K731" s="13"/>
      <c r="L731" s="13"/>
      <c r="M731" s="13"/>
      <c r="N731" s="13"/>
      <c r="O731" s="13"/>
    </row>
    <row r="732" spans="2:15" ht="24.95" customHeight="1" x14ac:dyDescent="0.2">
      <c r="B732" s="34"/>
      <c r="C732" s="35"/>
      <c r="D732" s="35"/>
      <c r="E732" s="35"/>
      <c r="F732" s="35"/>
      <c r="G732" s="35"/>
      <c r="H732" s="35"/>
      <c r="I732" s="13"/>
      <c r="J732" s="13"/>
      <c r="K732" s="13"/>
      <c r="L732" s="13"/>
      <c r="M732" s="13"/>
      <c r="N732" s="13"/>
      <c r="O732" s="13"/>
    </row>
    <row r="733" spans="2:15" ht="24.95" customHeight="1" x14ac:dyDescent="0.2">
      <c r="B733" s="34"/>
      <c r="C733" s="35"/>
      <c r="D733" s="35"/>
      <c r="E733" s="35"/>
      <c r="F733" s="35"/>
      <c r="G733" s="35"/>
      <c r="H733" s="35"/>
      <c r="I733" s="13"/>
      <c r="J733" s="13"/>
      <c r="K733" s="13"/>
      <c r="L733" s="13"/>
      <c r="M733" s="13"/>
      <c r="N733" s="13"/>
      <c r="O733" s="13"/>
    </row>
    <row r="734" spans="2:15" ht="24.95" customHeight="1" x14ac:dyDescent="0.2"/>
    <row r="735" spans="2:15" ht="24.95" customHeight="1" x14ac:dyDescent="0.2"/>
    <row r="736" spans="2:15" ht="24.95" customHeight="1" x14ac:dyDescent="0.2"/>
    <row r="737" spans="2:12" ht="24.95" customHeight="1" x14ac:dyDescent="0.2"/>
    <row r="738" spans="2:12" ht="24.95" customHeight="1" x14ac:dyDescent="0.2"/>
    <row r="739" spans="2:12" ht="24.95" customHeight="1" x14ac:dyDescent="0.2"/>
    <row r="740" spans="2:12" ht="24.95" customHeight="1" x14ac:dyDescent="0.2"/>
    <row r="741" spans="2:12" ht="24.95" customHeight="1" x14ac:dyDescent="0.2"/>
    <row r="742" spans="2:12" ht="24.95" customHeight="1" x14ac:dyDescent="0.2"/>
    <row r="743" spans="2:12" ht="24.95" customHeight="1" x14ac:dyDescent="0.2"/>
    <row r="744" spans="2:12" ht="24.95" customHeight="1" x14ac:dyDescent="0.2"/>
    <row r="745" spans="2:12" ht="24.95" customHeight="1" x14ac:dyDescent="0.2">
      <c r="B745" s="285" t="s">
        <v>15</v>
      </c>
      <c r="C745" s="285"/>
      <c r="D745" s="285"/>
      <c r="E745" s="285"/>
      <c r="F745" s="285"/>
      <c r="G745" s="285"/>
      <c r="H745" s="285"/>
      <c r="I745" s="285"/>
      <c r="J745" s="285"/>
    </row>
    <row r="746" spans="2:12" ht="24.95" customHeight="1" x14ac:dyDescent="0.2">
      <c r="B746" s="141" t="s">
        <v>35</v>
      </c>
      <c r="C746" s="275" t="s">
        <v>40</v>
      </c>
      <c r="D746" s="275"/>
      <c r="E746" s="275" t="s">
        <v>41</v>
      </c>
      <c r="F746" s="275"/>
      <c r="G746" s="275" t="s">
        <v>42</v>
      </c>
      <c r="H746" s="275"/>
      <c r="I746" s="275" t="s">
        <v>89</v>
      </c>
      <c r="J746" s="275"/>
      <c r="L746" s="40"/>
    </row>
    <row r="747" spans="2:12" ht="24.95" customHeight="1" x14ac:dyDescent="0.2">
      <c r="B747" s="224" t="s">
        <v>159</v>
      </c>
      <c r="C747" s="272">
        <v>332354</v>
      </c>
      <c r="D747" s="272"/>
      <c r="E747" s="272">
        <v>95384</v>
      </c>
      <c r="F747" s="272"/>
      <c r="G747" s="267">
        <v>427738</v>
      </c>
      <c r="H747" s="267"/>
      <c r="I747" s="311">
        <v>0.23801502972836999</v>
      </c>
      <c r="J747" s="311"/>
    </row>
    <row r="748" spans="2:12" ht="24.95" customHeight="1" x14ac:dyDescent="0.2">
      <c r="B748" s="224" t="s">
        <v>160</v>
      </c>
      <c r="C748" s="276">
        <v>107560</v>
      </c>
      <c r="D748" s="276"/>
      <c r="E748" s="276">
        <v>21384</v>
      </c>
      <c r="F748" s="276"/>
      <c r="G748" s="267">
        <v>128944</v>
      </c>
      <c r="H748" s="267"/>
      <c r="I748" s="277">
        <v>0.14921336634148999</v>
      </c>
      <c r="J748" s="277"/>
    </row>
    <row r="749" spans="2:12" ht="24.95" customHeight="1" x14ac:dyDescent="0.2">
      <c r="B749" s="105" t="s">
        <v>43</v>
      </c>
      <c r="C749" s="271">
        <f>(C748-C747)/C747</f>
        <v>-0.6763691726291845</v>
      </c>
      <c r="D749" s="271"/>
      <c r="E749" s="271">
        <f>(E748-E747)/E747</f>
        <v>-0.7758114568481087</v>
      </c>
      <c r="F749" s="271"/>
      <c r="G749" s="271">
        <f>(G748-G747)/G747</f>
        <v>-0.69854443608003025</v>
      </c>
      <c r="H749" s="271"/>
      <c r="I749" s="271">
        <f>(I748-I747)/I747</f>
        <v>-0.37309267187128126</v>
      </c>
      <c r="J749" s="271"/>
    </row>
    <row r="750" spans="2:12" ht="24.95" customHeight="1" x14ac:dyDescent="0.2">
      <c r="B750" s="38"/>
      <c r="C750" s="39"/>
      <c r="D750" s="39"/>
      <c r="E750" s="39"/>
      <c r="F750" s="39"/>
      <c r="G750" s="41"/>
      <c r="H750" s="41"/>
      <c r="I750" s="41"/>
      <c r="J750" s="41"/>
      <c r="K750" s="13"/>
    </row>
    <row r="751" spans="2:12" ht="24.95" customHeight="1" x14ac:dyDescent="0.2"/>
    <row r="752" spans="2:12" ht="24.95" customHeight="1" x14ac:dyDescent="0.2"/>
    <row r="753" spans="12:15" ht="24.95" customHeight="1" x14ac:dyDescent="0.2"/>
    <row r="754" spans="12:15" ht="24.95" customHeight="1" x14ac:dyDescent="0.2">
      <c r="L754" s="42"/>
    </row>
    <row r="755" spans="12:15" ht="24.95" customHeight="1" x14ac:dyDescent="0.2"/>
    <row r="756" spans="12:15" ht="24.95" customHeight="1" x14ac:dyDescent="0.2"/>
    <row r="757" spans="12:15" ht="24.95" customHeight="1" x14ac:dyDescent="0.2">
      <c r="L757" s="27"/>
    </row>
    <row r="758" spans="12:15" ht="24.95" customHeight="1" x14ac:dyDescent="0.2"/>
    <row r="759" spans="12:15" ht="24.95" customHeight="1" x14ac:dyDescent="0.2"/>
    <row r="760" spans="12:15" ht="24.95" customHeight="1" x14ac:dyDescent="0.2"/>
    <row r="761" spans="12:15" ht="24.95" customHeight="1" x14ac:dyDescent="0.2"/>
    <row r="762" spans="12:15" ht="24.95" customHeight="1" x14ac:dyDescent="0.2"/>
    <row r="763" spans="12:15" ht="24.95" customHeight="1" x14ac:dyDescent="0.2"/>
    <row r="764" spans="12:15" ht="24.95" customHeight="1" x14ac:dyDescent="0.2"/>
    <row r="765" spans="12:15" ht="24.95" customHeight="1" x14ac:dyDescent="0.2"/>
    <row r="766" spans="12:15" ht="24.95" customHeight="1" x14ac:dyDescent="0.2"/>
    <row r="767" spans="12:15" ht="24.95" customHeight="1" x14ac:dyDescent="0.2">
      <c r="O767" s="32"/>
    </row>
    <row r="768" spans="12:15" ht="24.95" customHeight="1" x14ac:dyDescent="0.2">
      <c r="O768" s="32"/>
    </row>
    <row r="769" spans="2:15" ht="24.95" customHeight="1" x14ac:dyDescent="0.2">
      <c r="O769" s="32"/>
    </row>
    <row r="770" spans="2:15" ht="24.95" customHeight="1" x14ac:dyDescent="0.2"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</row>
    <row r="771" spans="2:15" ht="24.95" customHeight="1" x14ac:dyDescent="0.2"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</row>
    <row r="772" spans="2:15" ht="24.95" customHeight="1" x14ac:dyDescent="0.2"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</row>
    <row r="773" spans="2:15" ht="24.95" customHeight="1" x14ac:dyDescent="0.2"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</row>
    <row r="774" spans="2:15" ht="24.95" customHeight="1" x14ac:dyDescent="0.2"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</row>
    <row r="775" spans="2:15" ht="24.95" customHeight="1" x14ac:dyDescent="0.2"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</row>
    <row r="776" spans="2:15" ht="24.95" customHeight="1" x14ac:dyDescent="0.2"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</row>
    <row r="777" spans="2:15" ht="24.95" customHeight="1" x14ac:dyDescent="0.2"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</row>
    <row r="778" spans="2:15" ht="24.95" customHeight="1" x14ac:dyDescent="0.2"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M778" s="32">
        <v>9</v>
      </c>
      <c r="N778" s="59"/>
    </row>
    <row r="779" spans="2:15" ht="25.5" customHeight="1" x14ac:dyDescent="0.2">
      <c r="B779" s="266" t="s">
        <v>120</v>
      </c>
      <c r="C779" s="266"/>
      <c r="D779" s="266"/>
      <c r="E779" s="266"/>
      <c r="F779" s="266"/>
      <c r="G779" s="266"/>
      <c r="H779" s="266"/>
      <c r="I779" s="266"/>
      <c r="J779" s="266"/>
      <c r="K779" s="266"/>
      <c r="L779" s="266"/>
      <c r="M779" s="266"/>
    </row>
    <row r="780" spans="2:15" ht="15" customHeight="1" x14ac:dyDescent="0.2">
      <c r="M780" s="13"/>
      <c r="N780" s="13"/>
      <c r="O780" s="13"/>
    </row>
    <row r="781" spans="2:15" ht="25.5" customHeight="1" x14ac:dyDescent="0.2">
      <c r="B781" s="266" t="s">
        <v>79</v>
      </c>
      <c r="C781" s="266"/>
      <c r="D781" s="266"/>
      <c r="E781" s="266"/>
      <c r="F781" s="266"/>
      <c r="G781" s="266"/>
      <c r="H781" s="266"/>
      <c r="I781" s="266"/>
      <c r="J781" s="266"/>
      <c r="K781" s="266"/>
      <c r="L781" s="266"/>
      <c r="M781" s="266"/>
    </row>
    <row r="782" spans="2:15" ht="15" customHeight="1" x14ac:dyDescent="0.2">
      <c r="B782" s="57"/>
      <c r="C782" s="57"/>
      <c r="D782" s="57"/>
      <c r="E782" s="57"/>
      <c r="F782" s="57"/>
      <c r="G782" s="57"/>
      <c r="M782" s="13"/>
      <c r="N782" s="13"/>
      <c r="O782" s="13"/>
    </row>
    <row r="783" spans="2:15" ht="24.95" customHeight="1" x14ac:dyDescent="0.2">
      <c r="B783" s="281" t="s">
        <v>20</v>
      </c>
      <c r="C783" s="281"/>
      <c r="D783" s="281"/>
      <c r="E783" s="281"/>
      <c r="F783" s="281"/>
      <c r="G783" s="281"/>
      <c r="H783" s="281"/>
      <c r="I783" s="281"/>
      <c r="J783" s="281"/>
    </row>
    <row r="784" spans="2:15" ht="24.95" customHeight="1" x14ac:dyDescent="0.2">
      <c r="B784" s="279" t="s">
        <v>36</v>
      </c>
      <c r="C784" s="309" t="s">
        <v>47</v>
      </c>
      <c r="D784" s="309"/>
      <c r="E784" s="309"/>
      <c r="F784" s="309" t="s">
        <v>48</v>
      </c>
      <c r="G784" s="309"/>
      <c r="H784" s="309"/>
      <c r="I784" s="137" t="s">
        <v>52</v>
      </c>
      <c r="J784" s="139" t="s">
        <v>53</v>
      </c>
      <c r="M784" s="45"/>
    </row>
    <row r="785" spans="2:13" ht="24.95" customHeight="1" x14ac:dyDescent="0.2">
      <c r="B785" s="280"/>
      <c r="C785" s="135" t="s">
        <v>66</v>
      </c>
      <c r="D785" s="135" t="s">
        <v>67</v>
      </c>
      <c r="E785" s="187" t="s">
        <v>72</v>
      </c>
      <c r="F785" s="135" t="s">
        <v>69</v>
      </c>
      <c r="G785" s="135" t="s">
        <v>70</v>
      </c>
      <c r="H785" s="136" t="s">
        <v>71</v>
      </c>
      <c r="I785" s="138" t="s">
        <v>85</v>
      </c>
      <c r="J785" s="140" t="s">
        <v>86</v>
      </c>
      <c r="K785" s="19"/>
      <c r="M785" s="45"/>
    </row>
    <row r="786" spans="2:13" ht="24.95" customHeight="1" x14ac:dyDescent="0.2">
      <c r="B786" s="133" t="s">
        <v>114</v>
      </c>
      <c r="C786" s="250">
        <v>369</v>
      </c>
      <c r="D786" s="250">
        <v>7</v>
      </c>
      <c r="E786" s="227">
        <v>376</v>
      </c>
      <c r="F786" s="250">
        <v>691</v>
      </c>
      <c r="G786" s="250">
        <v>7</v>
      </c>
      <c r="H786" s="228">
        <v>698</v>
      </c>
      <c r="I786" s="225">
        <v>5.1631409E-3</v>
      </c>
      <c r="J786" s="229">
        <v>1.8563829787234001</v>
      </c>
      <c r="K786" s="47"/>
      <c r="M786" s="45"/>
    </row>
    <row r="787" spans="2:13" ht="24.95" customHeight="1" x14ac:dyDescent="0.2">
      <c r="B787" s="133" t="s">
        <v>5</v>
      </c>
      <c r="C787" s="250">
        <v>293</v>
      </c>
      <c r="D787" s="250">
        <v>33</v>
      </c>
      <c r="E787" s="227">
        <v>326</v>
      </c>
      <c r="F787" s="250">
        <v>483</v>
      </c>
      <c r="G787" s="250">
        <v>40</v>
      </c>
      <c r="H787" s="228">
        <v>523</v>
      </c>
      <c r="I787" s="225">
        <v>8.7257507999999994E-3</v>
      </c>
      <c r="J787" s="229">
        <v>1.6042944785276001</v>
      </c>
      <c r="K787" s="47"/>
      <c r="M787" s="45"/>
    </row>
    <row r="788" spans="2:13" ht="24.95" customHeight="1" x14ac:dyDescent="0.2">
      <c r="B788" s="133" t="s">
        <v>22</v>
      </c>
      <c r="C788" s="250">
        <v>2068</v>
      </c>
      <c r="D788" s="250">
        <v>107</v>
      </c>
      <c r="E788" s="227">
        <v>2175</v>
      </c>
      <c r="F788" s="250">
        <v>4646</v>
      </c>
      <c r="G788" s="250">
        <v>305</v>
      </c>
      <c r="H788" s="228">
        <v>4951</v>
      </c>
      <c r="I788" s="225">
        <v>7.0424423E-2</v>
      </c>
      <c r="J788" s="229">
        <v>2.2763218390805</v>
      </c>
      <c r="K788" s="47"/>
      <c r="M788" s="45"/>
    </row>
    <row r="789" spans="2:13" ht="24.95" customHeight="1" x14ac:dyDescent="0.2">
      <c r="B789" s="133" t="s">
        <v>7</v>
      </c>
      <c r="C789" s="250">
        <v>923</v>
      </c>
      <c r="D789" s="250">
        <v>20</v>
      </c>
      <c r="E789" s="227">
        <v>943</v>
      </c>
      <c r="F789" s="250">
        <v>2053</v>
      </c>
      <c r="G789" s="250">
        <v>114</v>
      </c>
      <c r="H789" s="228">
        <v>2167</v>
      </c>
      <c r="I789" s="225">
        <v>8.4757224500000006E-2</v>
      </c>
      <c r="J789" s="229">
        <v>2.2979851537645999</v>
      </c>
      <c r="K789" s="47"/>
      <c r="M789" s="45"/>
    </row>
    <row r="790" spans="2:13" ht="24.95" customHeight="1" x14ac:dyDescent="0.2">
      <c r="B790" s="133" t="s">
        <v>8</v>
      </c>
      <c r="C790" s="250">
        <v>620</v>
      </c>
      <c r="D790" s="250">
        <v>2</v>
      </c>
      <c r="E790" s="227">
        <v>622</v>
      </c>
      <c r="F790" s="250">
        <v>1287</v>
      </c>
      <c r="G790" s="250">
        <v>7</v>
      </c>
      <c r="H790" s="228">
        <v>1294</v>
      </c>
      <c r="I790" s="225">
        <v>1.8855190899999999E-2</v>
      </c>
      <c r="J790" s="229">
        <v>2.08038585209</v>
      </c>
      <c r="K790" s="47"/>
      <c r="M790" s="45"/>
    </row>
    <row r="791" spans="2:13" ht="24.95" customHeight="1" x14ac:dyDescent="0.2">
      <c r="B791" s="133" t="s">
        <v>9</v>
      </c>
      <c r="C791" s="250">
        <v>591</v>
      </c>
      <c r="D791" s="250">
        <v>25</v>
      </c>
      <c r="E791" s="227">
        <v>616</v>
      </c>
      <c r="F791" s="250">
        <v>1108</v>
      </c>
      <c r="G791" s="250">
        <v>34</v>
      </c>
      <c r="H791" s="228">
        <v>1142</v>
      </c>
      <c r="I791" s="225">
        <v>1.82954564E-2</v>
      </c>
      <c r="J791" s="229">
        <v>1.8538961038960999</v>
      </c>
      <c r="K791" s="47"/>
      <c r="M791" s="45"/>
    </row>
    <row r="792" spans="2:13" ht="24.95" customHeight="1" x14ac:dyDescent="0.2">
      <c r="B792" s="133" t="s">
        <v>10</v>
      </c>
      <c r="C792" s="250">
        <v>246</v>
      </c>
      <c r="D792" s="250">
        <v>0</v>
      </c>
      <c r="E792" s="227">
        <v>246</v>
      </c>
      <c r="F792" s="250">
        <v>541</v>
      </c>
      <c r="G792" s="250">
        <v>0</v>
      </c>
      <c r="H792" s="228">
        <v>541</v>
      </c>
      <c r="I792" s="225">
        <v>1.1113738E-2</v>
      </c>
      <c r="J792" s="229">
        <v>2.1991869918699001</v>
      </c>
      <c r="K792" s="47"/>
      <c r="M792" s="45"/>
    </row>
    <row r="793" spans="2:13" ht="24.95" customHeight="1" x14ac:dyDescent="0.2">
      <c r="B793" s="133" t="s">
        <v>11</v>
      </c>
      <c r="C793" s="250">
        <v>1118</v>
      </c>
      <c r="D793" s="250">
        <v>14</v>
      </c>
      <c r="E793" s="227">
        <v>1132</v>
      </c>
      <c r="F793" s="250">
        <v>1553</v>
      </c>
      <c r="G793" s="250">
        <v>14</v>
      </c>
      <c r="H793" s="228">
        <v>1567</v>
      </c>
      <c r="I793" s="225">
        <v>4.7421795699999998E-2</v>
      </c>
      <c r="J793" s="229">
        <v>1.3842756183745999</v>
      </c>
      <c r="K793" s="47"/>
      <c r="M793" s="48"/>
    </row>
    <row r="794" spans="2:13" ht="24.95" customHeight="1" x14ac:dyDescent="0.2">
      <c r="B794" s="133" t="s">
        <v>12</v>
      </c>
      <c r="C794" s="250">
        <v>869</v>
      </c>
      <c r="D794" s="250">
        <v>7</v>
      </c>
      <c r="E794" s="227">
        <v>876</v>
      </c>
      <c r="F794" s="250">
        <v>1268</v>
      </c>
      <c r="G794" s="250">
        <v>7</v>
      </c>
      <c r="H794" s="228">
        <v>1275</v>
      </c>
      <c r="I794" s="225">
        <v>4.4641291399999998E-2</v>
      </c>
      <c r="J794" s="229">
        <v>1.4554794520548</v>
      </c>
      <c r="K794" s="47"/>
      <c r="M794" s="48"/>
    </row>
    <row r="795" spans="2:13" ht="24.95" customHeight="1" x14ac:dyDescent="0.2">
      <c r="B795" s="134" t="s">
        <v>14</v>
      </c>
      <c r="C795" s="230">
        <v>7097</v>
      </c>
      <c r="D795" s="230">
        <v>215</v>
      </c>
      <c r="E795" s="231">
        <v>7312</v>
      </c>
      <c r="F795" s="230">
        <v>13630</v>
      </c>
      <c r="G795" s="230">
        <v>528</v>
      </c>
      <c r="H795" s="232">
        <v>14158</v>
      </c>
      <c r="I795" s="226">
        <v>2.6596405399999998E-2</v>
      </c>
      <c r="J795" s="233">
        <v>1.9362691466083</v>
      </c>
      <c r="M795" s="48"/>
    </row>
    <row r="796" spans="2:13" ht="24.95" customHeight="1" x14ac:dyDescent="0.2">
      <c r="B796" s="217"/>
      <c r="C796" s="54"/>
      <c r="D796" s="54"/>
      <c r="E796" s="55"/>
      <c r="F796" s="54"/>
      <c r="G796" s="54"/>
      <c r="H796" s="55"/>
      <c r="I796" s="51"/>
      <c r="J796" s="52"/>
      <c r="K796" s="13"/>
      <c r="M796" s="60"/>
    </row>
    <row r="797" spans="2:13" ht="24.95" customHeight="1" x14ac:dyDescent="0.2">
      <c r="B797" s="49"/>
      <c r="C797" s="61"/>
      <c r="D797" s="61"/>
      <c r="E797" s="62"/>
      <c r="F797" s="61"/>
      <c r="G797" s="61"/>
      <c r="H797" s="62"/>
      <c r="I797" s="63"/>
      <c r="J797" s="64"/>
    </row>
    <row r="798" spans="2:13" ht="24.95" customHeight="1" x14ac:dyDescent="0.2"/>
    <row r="799" spans="2:13" ht="24.95" customHeight="1" x14ac:dyDescent="0.2"/>
    <row r="800" spans="2:13" ht="24.95" customHeight="1" x14ac:dyDescent="0.2"/>
    <row r="801" spans="2:16" ht="24.95" customHeight="1" x14ac:dyDescent="0.2"/>
    <row r="802" spans="2:16" ht="24.95" customHeight="1" x14ac:dyDescent="0.2"/>
    <row r="803" spans="2:16" ht="24.95" customHeight="1" x14ac:dyDescent="0.2"/>
    <row r="804" spans="2:16" ht="24.95" customHeight="1" x14ac:dyDescent="0.2">
      <c r="B804" s="65"/>
      <c r="C804" s="65"/>
      <c r="D804" s="65"/>
      <c r="E804" s="65"/>
      <c r="G804" s="65"/>
      <c r="H804" s="65"/>
      <c r="I804" s="65"/>
      <c r="J804" s="65"/>
    </row>
    <row r="805" spans="2:16" ht="24.95" customHeight="1" x14ac:dyDescent="0.2">
      <c r="B805" s="65"/>
      <c r="C805" s="65"/>
      <c r="D805" s="65"/>
      <c r="E805" s="65"/>
      <c r="G805" s="65"/>
      <c r="H805" s="65"/>
      <c r="I805" s="65"/>
      <c r="J805" s="65"/>
    </row>
    <row r="806" spans="2:16" ht="24.95" customHeight="1" x14ac:dyDescent="0.2">
      <c r="B806" s="65"/>
      <c r="C806" s="65"/>
      <c r="D806" s="65"/>
      <c r="E806" s="65"/>
      <c r="F806" s="65"/>
      <c r="G806" s="65"/>
      <c r="H806" s="65"/>
      <c r="I806" s="65"/>
      <c r="J806" s="65"/>
      <c r="K806" s="65"/>
    </row>
    <row r="807" spans="2:16" ht="24.95" customHeight="1" x14ac:dyDescent="0.2">
      <c r="B807" s="65"/>
      <c r="C807" s="65"/>
      <c r="D807" s="65"/>
      <c r="E807" s="65"/>
      <c r="F807" s="65"/>
      <c r="G807" s="65"/>
      <c r="H807" s="65"/>
      <c r="I807" s="65"/>
      <c r="J807" s="65"/>
      <c r="K807" s="65"/>
    </row>
    <row r="808" spans="2:16" ht="24.95" customHeight="1" x14ac:dyDescent="0.2">
      <c r="B808" s="65"/>
      <c r="C808" s="65"/>
      <c r="D808" s="65"/>
      <c r="E808" s="65"/>
      <c r="F808" s="65"/>
      <c r="G808" s="65"/>
      <c r="H808" s="65"/>
      <c r="I808" s="65"/>
      <c r="J808" s="65"/>
      <c r="K808" s="65"/>
    </row>
    <row r="809" spans="2:16" ht="25.5" customHeight="1" x14ac:dyDescent="0.2">
      <c r="B809" s="265" t="s">
        <v>165</v>
      </c>
      <c r="C809" s="265"/>
      <c r="D809" s="265"/>
      <c r="E809" s="265"/>
      <c r="F809" s="265"/>
      <c r="G809" s="265"/>
      <c r="H809" s="265"/>
      <c r="I809" s="265"/>
      <c r="J809" s="265"/>
      <c r="K809" s="265"/>
      <c r="L809" s="265"/>
      <c r="M809" s="265"/>
    </row>
    <row r="810" spans="2:16" ht="15" customHeight="1" x14ac:dyDescent="0.2">
      <c r="B810" s="57"/>
      <c r="C810" s="57"/>
      <c r="D810" s="57"/>
      <c r="E810" s="57"/>
      <c r="F810" s="57"/>
      <c r="G810" s="57"/>
    </row>
    <row r="811" spans="2:16" ht="24.95" customHeight="1" x14ac:dyDescent="0.2">
      <c r="B811" s="273" t="s">
        <v>13</v>
      </c>
      <c r="C811" s="273"/>
      <c r="D811" s="273"/>
      <c r="E811" s="273"/>
      <c r="F811" s="273"/>
      <c r="G811" s="273"/>
      <c r="H811" s="273"/>
      <c r="I811" s="39"/>
      <c r="J811" s="39"/>
      <c r="K811" s="39"/>
      <c r="L811" s="39"/>
      <c r="M811" s="13"/>
      <c r="N811" s="13"/>
      <c r="O811" s="13"/>
    </row>
    <row r="812" spans="2:16" ht="24.95" customHeight="1" x14ac:dyDescent="0.2">
      <c r="B812" s="132" t="s">
        <v>35</v>
      </c>
      <c r="C812" s="274" t="s">
        <v>62</v>
      </c>
      <c r="D812" s="274"/>
      <c r="E812" s="274" t="s">
        <v>110</v>
      </c>
      <c r="F812" s="274"/>
      <c r="G812" s="274" t="s">
        <v>0</v>
      </c>
      <c r="H812" s="274"/>
      <c r="I812" s="39"/>
      <c r="J812" s="39"/>
      <c r="K812" s="39"/>
      <c r="L812" s="39"/>
      <c r="M812" s="13"/>
      <c r="N812" s="13"/>
      <c r="O812" s="13"/>
    </row>
    <row r="813" spans="2:16" ht="24.95" customHeight="1" x14ac:dyDescent="0.2">
      <c r="B813" s="224" t="s">
        <v>176</v>
      </c>
      <c r="C813" s="272">
        <v>92145</v>
      </c>
      <c r="D813" s="272"/>
      <c r="E813" s="272">
        <v>3969</v>
      </c>
      <c r="F813" s="272"/>
      <c r="G813" s="267">
        <v>96114</v>
      </c>
      <c r="H813" s="269"/>
      <c r="I813" s="39"/>
      <c r="J813" s="39"/>
      <c r="K813" s="39"/>
      <c r="L813" s="39"/>
      <c r="M813" s="13"/>
      <c r="N813" s="13"/>
      <c r="O813" s="13"/>
    </row>
    <row r="814" spans="2:16" ht="24.95" customHeight="1" x14ac:dyDescent="0.2">
      <c r="B814" s="224" t="s">
        <v>156</v>
      </c>
      <c r="C814" s="276">
        <v>7097</v>
      </c>
      <c r="D814" s="276"/>
      <c r="E814" s="276">
        <v>215</v>
      </c>
      <c r="F814" s="276"/>
      <c r="G814" s="267">
        <v>7312</v>
      </c>
      <c r="H814" s="269"/>
      <c r="I814" s="39"/>
      <c r="J814" s="39"/>
      <c r="K814" s="39"/>
      <c r="L814" s="39"/>
      <c r="M814" s="13"/>
      <c r="N814" s="13"/>
      <c r="O814" s="13"/>
    </row>
    <row r="815" spans="2:16" ht="24.95" customHeight="1" x14ac:dyDescent="0.2">
      <c r="B815" s="113" t="s">
        <v>43</v>
      </c>
      <c r="C815" s="270">
        <f>(C814-C813)/C813</f>
        <v>-0.92298008573444024</v>
      </c>
      <c r="D815" s="270"/>
      <c r="E815" s="270">
        <f>(E814-E813)/E813</f>
        <v>-0.94583018392542206</v>
      </c>
      <c r="F815" s="270"/>
      <c r="G815" s="270">
        <f>(G814-G813)/G813</f>
        <v>-0.92392367397049335</v>
      </c>
      <c r="H815" s="270"/>
      <c r="I815" s="39"/>
      <c r="J815" s="39"/>
      <c r="K815" s="39"/>
      <c r="L815" s="39"/>
      <c r="M815" s="13"/>
      <c r="N815" s="13"/>
      <c r="O815" s="13"/>
    </row>
    <row r="816" spans="2:16" ht="24.95" customHeight="1" x14ac:dyDescent="0.2">
      <c r="B816" s="38"/>
      <c r="C816" s="39"/>
      <c r="D816" s="39"/>
      <c r="E816" s="39"/>
      <c r="F816" s="58"/>
      <c r="G816" s="38"/>
      <c r="H816" s="38"/>
      <c r="I816" s="39"/>
      <c r="J816" s="39"/>
      <c r="K816" s="39"/>
      <c r="L816" s="39"/>
      <c r="M816" s="13"/>
      <c r="N816" s="13"/>
      <c r="O816" s="13"/>
      <c r="P816" s="13"/>
    </row>
    <row r="817" spans="2:16" ht="24.95" customHeight="1" x14ac:dyDescent="0.2">
      <c r="B817" s="38"/>
      <c r="C817" s="39"/>
      <c r="D817" s="39"/>
      <c r="E817" s="39"/>
      <c r="F817" s="58"/>
      <c r="G817" s="38"/>
      <c r="H817" s="38"/>
      <c r="I817" s="39"/>
      <c r="J817" s="39"/>
      <c r="K817" s="39"/>
      <c r="L817" s="39"/>
      <c r="M817" s="13"/>
      <c r="N817" s="13"/>
      <c r="O817" s="13"/>
      <c r="P817" s="13"/>
    </row>
    <row r="818" spans="2:16" ht="24.95" customHeight="1" x14ac:dyDescent="0.2">
      <c r="B818" s="38"/>
      <c r="C818" s="39"/>
      <c r="D818" s="39"/>
      <c r="E818" s="39"/>
      <c r="F818" s="58"/>
      <c r="G818" s="38"/>
      <c r="H818" s="38"/>
      <c r="I818" s="39"/>
      <c r="J818" s="39"/>
      <c r="K818" s="39"/>
      <c r="L818" s="39"/>
      <c r="M818" s="13"/>
      <c r="N818" s="13"/>
      <c r="O818" s="13"/>
      <c r="P818" s="13"/>
    </row>
    <row r="819" spans="2:16" ht="24.95" customHeight="1" x14ac:dyDescent="0.2">
      <c r="B819" s="38"/>
      <c r="C819" s="39"/>
      <c r="D819" s="39"/>
      <c r="E819" s="39"/>
      <c r="F819" s="58"/>
      <c r="G819" s="38"/>
      <c r="H819" s="38"/>
      <c r="I819" s="39"/>
      <c r="J819" s="39"/>
      <c r="K819" s="39"/>
      <c r="L819" s="39"/>
      <c r="M819" s="13"/>
      <c r="N819" s="13"/>
      <c r="O819" s="13"/>
      <c r="P819" s="13"/>
    </row>
    <row r="820" spans="2:16" ht="24.95" customHeight="1" x14ac:dyDescent="0.2">
      <c r="B820" s="38"/>
      <c r="C820" s="39"/>
      <c r="D820" s="39"/>
      <c r="E820" s="39"/>
      <c r="F820" s="58"/>
      <c r="G820" s="38"/>
      <c r="H820" s="38"/>
      <c r="I820" s="39"/>
      <c r="J820" s="39"/>
      <c r="K820" s="39"/>
      <c r="L820" s="39"/>
      <c r="M820" s="13"/>
      <c r="N820" s="13"/>
      <c r="O820" s="13"/>
      <c r="P820" s="13"/>
    </row>
    <row r="821" spans="2:16" ht="24.95" customHeight="1" x14ac:dyDescent="0.2">
      <c r="B821" s="38"/>
      <c r="C821" s="39"/>
      <c r="D821" s="39"/>
      <c r="E821" s="39"/>
      <c r="F821" s="58"/>
      <c r="G821" s="38"/>
      <c r="H821" s="38"/>
      <c r="I821" s="39"/>
      <c r="J821" s="39"/>
      <c r="K821" s="39"/>
      <c r="L821" s="39"/>
      <c r="M821" s="13"/>
      <c r="N821" s="13"/>
      <c r="O821" s="13"/>
      <c r="P821" s="13"/>
    </row>
    <row r="822" spans="2:16" ht="24.95" customHeight="1" x14ac:dyDescent="0.2">
      <c r="B822" s="38"/>
      <c r="C822" s="39"/>
      <c r="D822" s="39"/>
      <c r="E822" s="39"/>
      <c r="F822" s="58"/>
      <c r="G822" s="38"/>
      <c r="H822" s="38"/>
      <c r="I822" s="39"/>
      <c r="J822" s="39"/>
      <c r="K822" s="39"/>
      <c r="L822" s="39"/>
      <c r="M822" s="13"/>
      <c r="N822" s="13"/>
      <c r="O822" s="13"/>
      <c r="P822" s="13"/>
    </row>
    <row r="823" spans="2:16" ht="24.95" customHeight="1" x14ac:dyDescent="0.2">
      <c r="B823" s="149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59"/>
      <c r="N823" s="59"/>
      <c r="O823" s="59"/>
      <c r="P823" s="59"/>
    </row>
    <row r="824" spans="2:16" ht="24.95" customHeight="1" x14ac:dyDescent="0.2"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</row>
    <row r="825" spans="2:16" ht="24.95" customHeight="1" x14ac:dyDescent="0.2"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</row>
    <row r="826" spans="2:16" ht="24.95" customHeight="1" x14ac:dyDescent="0.2"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59"/>
      <c r="N826" s="59"/>
      <c r="O826" s="59"/>
      <c r="P826" s="59"/>
    </row>
    <row r="827" spans="2:16" ht="24.95" customHeight="1" x14ac:dyDescent="0.2">
      <c r="B827" s="285" t="s">
        <v>15</v>
      </c>
      <c r="C827" s="285"/>
      <c r="D827" s="285"/>
      <c r="E827" s="285"/>
      <c r="F827" s="285"/>
      <c r="G827" s="285"/>
      <c r="H827" s="285"/>
      <c r="I827" s="285"/>
      <c r="J827" s="285"/>
    </row>
    <row r="828" spans="2:16" ht="24.95" customHeight="1" x14ac:dyDescent="0.2">
      <c r="B828" s="141" t="s">
        <v>35</v>
      </c>
      <c r="C828" s="275" t="s">
        <v>112</v>
      </c>
      <c r="D828" s="275"/>
      <c r="E828" s="275" t="s">
        <v>111</v>
      </c>
      <c r="F828" s="275"/>
      <c r="G828" s="275" t="s">
        <v>42</v>
      </c>
      <c r="H828" s="275"/>
      <c r="I828" s="275" t="s">
        <v>18</v>
      </c>
      <c r="J828" s="275"/>
      <c r="L828" s="40"/>
    </row>
    <row r="829" spans="2:16" ht="24.95" customHeight="1" x14ac:dyDescent="0.2">
      <c r="B829" s="224" t="s">
        <v>176</v>
      </c>
      <c r="C829" s="272">
        <v>213875</v>
      </c>
      <c r="D829" s="272"/>
      <c r="E829" s="272">
        <v>8249</v>
      </c>
      <c r="F829" s="272"/>
      <c r="G829" s="267">
        <v>222124</v>
      </c>
      <c r="H829" s="267"/>
      <c r="I829" s="311">
        <v>0.1954578773</v>
      </c>
      <c r="J829" s="311"/>
    </row>
    <row r="830" spans="2:16" ht="24.95" customHeight="1" x14ac:dyDescent="0.2">
      <c r="B830" s="224" t="s">
        <v>156</v>
      </c>
      <c r="C830" s="276">
        <v>13630</v>
      </c>
      <c r="D830" s="276"/>
      <c r="E830" s="276">
        <v>528</v>
      </c>
      <c r="F830" s="276"/>
      <c r="G830" s="267">
        <v>14158</v>
      </c>
      <c r="H830" s="267"/>
      <c r="I830" s="277">
        <v>2.6596405399999998E-2</v>
      </c>
      <c r="J830" s="277"/>
    </row>
    <row r="831" spans="2:16" ht="24.95" customHeight="1" x14ac:dyDescent="0.2">
      <c r="B831" s="105" t="s">
        <v>43</v>
      </c>
      <c r="C831" s="271">
        <f>(C830-C829)/C829</f>
        <v>-0.93627118644067797</v>
      </c>
      <c r="D831" s="271"/>
      <c r="E831" s="271">
        <f>(E830-E829)/E829</f>
        <v>-0.93599224148381621</v>
      </c>
      <c r="F831" s="271"/>
      <c r="G831" s="271">
        <f>(G830-G829)/G829</f>
        <v>-0.93626082728566029</v>
      </c>
      <c r="H831" s="271"/>
      <c r="I831" s="271">
        <f>(I830-I829)/I829</f>
        <v>-0.86392768729817782</v>
      </c>
      <c r="J831" s="271"/>
    </row>
    <row r="832" spans="2:16" ht="24.95" customHeight="1" x14ac:dyDescent="0.2">
      <c r="M832" s="59"/>
      <c r="N832" s="59"/>
      <c r="O832" s="59"/>
      <c r="P832" s="59"/>
    </row>
    <row r="833" spans="2:16" ht="24.95" customHeight="1" x14ac:dyDescent="0.2">
      <c r="M833" s="59"/>
      <c r="N833" s="59"/>
      <c r="O833" s="59"/>
      <c r="P833" s="59"/>
    </row>
    <row r="834" spans="2:16" ht="24.95" customHeight="1" x14ac:dyDescent="0.2">
      <c r="M834" s="59"/>
      <c r="N834" s="59"/>
      <c r="O834" s="59"/>
      <c r="P834" s="59"/>
    </row>
    <row r="835" spans="2:16" ht="24.95" customHeight="1" x14ac:dyDescent="0.2"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</row>
    <row r="836" spans="2:16" ht="24.95" customHeight="1" x14ac:dyDescent="0.2"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</row>
    <row r="837" spans="2:16" ht="24.95" customHeight="1" x14ac:dyDescent="0.2"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</row>
    <row r="838" spans="2:16" ht="24.95" customHeight="1" x14ac:dyDescent="0.2"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</row>
    <row r="839" spans="2:16" ht="24.95" customHeight="1" x14ac:dyDescent="0.2"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</row>
    <row r="840" spans="2:16" ht="24.95" customHeight="1" x14ac:dyDescent="0.2"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32">
        <v>10</v>
      </c>
      <c r="N840" s="59"/>
      <c r="O840" s="59"/>
    </row>
    <row r="841" spans="2:16" ht="25.5" customHeight="1" x14ac:dyDescent="0.2">
      <c r="B841" s="264" t="s">
        <v>166</v>
      </c>
      <c r="C841" s="264"/>
      <c r="D841" s="264"/>
      <c r="E841" s="264"/>
      <c r="F841" s="264"/>
      <c r="G841" s="264"/>
      <c r="H841" s="264"/>
      <c r="I841" s="264"/>
      <c r="J841" s="264"/>
      <c r="K841" s="264"/>
      <c r="L841" s="264"/>
      <c r="M841" s="264"/>
    </row>
    <row r="842" spans="2:16" ht="15" customHeight="1" x14ac:dyDescent="0.2">
      <c r="P842" s="59"/>
    </row>
    <row r="843" spans="2:16" ht="24.95" customHeight="1" x14ac:dyDescent="0.2">
      <c r="B843" s="273" t="s">
        <v>13</v>
      </c>
      <c r="C843" s="273"/>
      <c r="D843" s="273"/>
      <c r="E843" s="273"/>
      <c r="F843" s="273"/>
      <c r="G843" s="273"/>
      <c r="H843" s="273"/>
      <c r="I843" s="39"/>
      <c r="J843" s="39"/>
      <c r="K843" s="39"/>
      <c r="L843" s="39"/>
      <c r="M843" s="13"/>
      <c r="N843" s="13"/>
      <c r="O843" s="13"/>
    </row>
    <row r="844" spans="2:16" ht="24.95" customHeight="1" x14ac:dyDescent="0.2">
      <c r="B844" s="132" t="s">
        <v>35</v>
      </c>
      <c r="C844" s="274" t="s">
        <v>62</v>
      </c>
      <c r="D844" s="274"/>
      <c r="E844" s="274" t="s">
        <v>110</v>
      </c>
      <c r="F844" s="274"/>
      <c r="G844" s="274" t="s">
        <v>0</v>
      </c>
      <c r="H844" s="274"/>
      <c r="I844" s="39"/>
      <c r="J844" s="39"/>
      <c r="K844" s="39"/>
      <c r="L844" s="39"/>
      <c r="M844" s="13"/>
      <c r="N844" s="13"/>
      <c r="O844" s="13"/>
    </row>
    <row r="845" spans="2:16" ht="24.95" customHeight="1" x14ac:dyDescent="0.2">
      <c r="B845" s="224" t="s">
        <v>159</v>
      </c>
      <c r="C845" s="272">
        <v>1042113</v>
      </c>
      <c r="D845" s="272"/>
      <c r="E845" s="272">
        <v>101250</v>
      </c>
      <c r="F845" s="272"/>
      <c r="G845" s="267">
        <v>1143363</v>
      </c>
      <c r="H845" s="269"/>
      <c r="I845" s="39"/>
      <c r="J845" s="39"/>
      <c r="K845" s="39"/>
      <c r="L845" s="39"/>
      <c r="M845" s="13"/>
      <c r="N845" s="13"/>
      <c r="O845" s="13"/>
    </row>
    <row r="846" spans="2:16" ht="24.95" customHeight="1" x14ac:dyDescent="0.2">
      <c r="B846" s="224" t="s">
        <v>160</v>
      </c>
      <c r="C846" s="276">
        <v>359620</v>
      </c>
      <c r="D846" s="276"/>
      <c r="E846" s="276">
        <v>19809</v>
      </c>
      <c r="F846" s="276"/>
      <c r="G846" s="267">
        <v>379429</v>
      </c>
      <c r="H846" s="269"/>
      <c r="I846" s="39"/>
      <c r="J846" s="39"/>
      <c r="K846" s="39"/>
      <c r="L846" s="39"/>
      <c r="M846" s="13"/>
      <c r="N846" s="13"/>
      <c r="O846" s="13"/>
    </row>
    <row r="847" spans="2:16" ht="24.95" customHeight="1" x14ac:dyDescent="0.2">
      <c r="B847" s="113" t="s">
        <v>43</v>
      </c>
      <c r="C847" s="270">
        <f>(C846-C845)/C845</f>
        <v>-0.65491266302214823</v>
      </c>
      <c r="D847" s="270"/>
      <c r="E847" s="270">
        <f>(E846-E845)/E845</f>
        <v>-0.8043555555555556</v>
      </c>
      <c r="F847" s="270"/>
      <c r="G847" s="270">
        <f>(G846-G845)/G845</f>
        <v>-0.66814651165028083</v>
      </c>
      <c r="H847" s="270"/>
      <c r="I847" s="39"/>
      <c r="J847" s="39"/>
      <c r="K847" s="39"/>
      <c r="L847" s="39"/>
      <c r="M847" s="13"/>
      <c r="N847" s="13"/>
      <c r="O847" s="13"/>
    </row>
    <row r="848" spans="2:16" ht="24.95" customHeight="1" x14ac:dyDescent="0.2">
      <c r="B848" s="38"/>
      <c r="C848" s="39"/>
      <c r="D848" s="39"/>
      <c r="E848" s="39"/>
      <c r="F848" s="58"/>
      <c r="G848" s="38"/>
      <c r="H848" s="38"/>
      <c r="I848" s="39"/>
      <c r="J848" s="39"/>
      <c r="K848" s="39"/>
      <c r="L848" s="39"/>
      <c r="M848" s="13"/>
      <c r="N848" s="13"/>
      <c r="O848" s="13"/>
      <c r="P848" s="59"/>
    </row>
    <row r="849" spans="2:16" ht="24.95" customHeight="1" x14ac:dyDescent="0.2">
      <c r="B849" s="38"/>
      <c r="C849" s="39"/>
      <c r="D849" s="39"/>
      <c r="E849" s="39"/>
      <c r="F849" s="58"/>
      <c r="G849" s="38"/>
      <c r="H849" s="38"/>
      <c r="I849" s="39"/>
      <c r="J849" s="39"/>
      <c r="K849" s="39"/>
      <c r="L849" s="39"/>
      <c r="M849" s="13"/>
      <c r="N849" s="13"/>
      <c r="O849" s="13"/>
      <c r="P849" s="59"/>
    </row>
    <row r="850" spans="2:16" ht="24.95" customHeight="1" x14ac:dyDescent="0.2">
      <c r="B850" s="38"/>
      <c r="C850" s="39"/>
      <c r="D850" s="39"/>
      <c r="E850" s="39"/>
      <c r="F850" s="58"/>
      <c r="G850" s="38"/>
      <c r="H850" s="38"/>
      <c r="I850" s="39"/>
      <c r="J850" s="39"/>
      <c r="K850" s="39"/>
      <c r="L850" s="39"/>
      <c r="M850" s="13"/>
      <c r="N850" s="13"/>
      <c r="O850" s="13"/>
      <c r="P850" s="59"/>
    </row>
    <row r="851" spans="2:16" ht="24.95" customHeight="1" x14ac:dyDescent="0.2">
      <c r="B851" s="38"/>
      <c r="C851" s="39"/>
      <c r="D851" s="39"/>
      <c r="E851" s="39"/>
      <c r="F851" s="58"/>
      <c r="G851" s="38"/>
      <c r="H851" s="38"/>
      <c r="I851" s="39"/>
      <c r="J851" s="39"/>
      <c r="K851" s="39"/>
      <c r="L851" s="39"/>
      <c r="M851" s="13"/>
      <c r="N851" s="13"/>
      <c r="O851" s="13"/>
      <c r="P851" s="59"/>
    </row>
    <row r="852" spans="2:16" ht="24.95" customHeight="1" x14ac:dyDescent="0.2">
      <c r="B852" s="38"/>
      <c r="C852" s="39"/>
      <c r="D852" s="39"/>
      <c r="E852" s="39"/>
      <c r="F852" s="58"/>
      <c r="G852" s="38"/>
      <c r="H852" s="38"/>
      <c r="I852" s="39"/>
      <c r="J852" s="39"/>
      <c r="K852" s="39"/>
      <c r="L852" s="39"/>
      <c r="M852" s="13"/>
      <c r="N852" s="13"/>
      <c r="O852" s="13"/>
      <c r="P852" s="59"/>
    </row>
    <row r="853" spans="2:16" ht="24.95" customHeight="1" x14ac:dyDescent="0.2">
      <c r="B853" s="38"/>
      <c r="C853" s="39"/>
      <c r="D853" s="39"/>
      <c r="E853" s="39"/>
      <c r="F853" s="58"/>
      <c r="G853" s="38"/>
      <c r="H853" s="38"/>
      <c r="I853" s="39"/>
      <c r="J853" s="39"/>
      <c r="K853" s="39"/>
      <c r="L853" s="39"/>
      <c r="M853" s="13"/>
      <c r="N853" s="13"/>
      <c r="O853" s="13"/>
      <c r="P853" s="59"/>
    </row>
    <row r="854" spans="2:16" ht="24.95" customHeight="1" x14ac:dyDescent="0.2">
      <c r="B854" s="38"/>
      <c r="C854" s="39"/>
      <c r="D854" s="39"/>
      <c r="E854" s="39"/>
      <c r="F854" s="58"/>
      <c r="G854" s="38"/>
      <c r="H854" s="38"/>
      <c r="I854" s="39"/>
      <c r="J854" s="39"/>
      <c r="K854" s="39"/>
      <c r="L854" s="39"/>
      <c r="M854" s="13"/>
      <c r="N854" s="13"/>
      <c r="O854" s="13"/>
      <c r="P854" s="59"/>
    </row>
    <row r="855" spans="2:16" ht="24.95" customHeight="1" x14ac:dyDescent="0.2">
      <c r="B855" s="149"/>
      <c r="C855" s="149"/>
      <c r="D855" s="149"/>
      <c r="E855" s="149"/>
      <c r="F855" s="149"/>
      <c r="G855" s="149"/>
      <c r="H855" s="149"/>
      <c r="I855" s="149"/>
      <c r="J855" s="149"/>
      <c r="K855" s="149"/>
      <c r="L855" s="149"/>
      <c r="M855" s="59"/>
      <c r="N855" s="59"/>
      <c r="O855" s="59"/>
      <c r="P855" s="59"/>
    </row>
    <row r="856" spans="2:16" ht="24.95" customHeight="1" x14ac:dyDescent="0.2"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</row>
    <row r="857" spans="2:16" ht="24.95" customHeight="1" x14ac:dyDescent="0.2"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</row>
    <row r="858" spans="2:16" ht="24.95" customHeight="1" x14ac:dyDescent="0.2"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</row>
    <row r="859" spans="2:16" ht="24.95" customHeight="1" x14ac:dyDescent="0.2"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</row>
    <row r="860" spans="2:16" ht="24.95" customHeight="1" x14ac:dyDescent="0.2"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</row>
    <row r="861" spans="2:16" ht="24.95" customHeight="1" x14ac:dyDescent="0.2"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</row>
    <row r="862" spans="2:16" ht="24.95" customHeight="1" x14ac:dyDescent="0.2"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</row>
    <row r="863" spans="2:16" ht="24.95" customHeight="1" x14ac:dyDescent="0.2"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</row>
    <row r="864" spans="2:16" ht="24.95" customHeight="1" x14ac:dyDescent="0.2"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</row>
    <row r="865" spans="2:16" ht="24.95" customHeight="1" x14ac:dyDescent="0.2"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</row>
    <row r="866" spans="2:16" ht="24.95" customHeight="1" x14ac:dyDescent="0.2"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</row>
    <row r="867" spans="2:16" ht="24.95" customHeight="1" x14ac:dyDescent="0.2"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</row>
    <row r="868" spans="2:16" ht="24.95" customHeight="1" x14ac:dyDescent="0.2">
      <c r="B868" s="285" t="s">
        <v>15</v>
      </c>
      <c r="C868" s="285"/>
      <c r="D868" s="285"/>
      <c r="E868" s="285"/>
      <c r="F868" s="285"/>
      <c r="G868" s="285"/>
      <c r="H868" s="285"/>
      <c r="I868" s="285"/>
      <c r="J868" s="285"/>
    </row>
    <row r="869" spans="2:16" ht="24.95" customHeight="1" x14ac:dyDescent="0.2">
      <c r="B869" s="141" t="s">
        <v>35</v>
      </c>
      <c r="C869" s="275" t="s">
        <v>40</v>
      </c>
      <c r="D869" s="275"/>
      <c r="E869" s="275" t="s">
        <v>41</v>
      </c>
      <c r="F869" s="275"/>
      <c r="G869" s="275" t="s">
        <v>42</v>
      </c>
      <c r="H869" s="275"/>
      <c r="I869" s="275" t="s">
        <v>89</v>
      </c>
      <c r="J869" s="275"/>
      <c r="L869" s="40"/>
    </row>
    <row r="870" spans="2:16" ht="24.95" customHeight="1" x14ac:dyDescent="0.2">
      <c r="B870" s="224" t="s">
        <v>159</v>
      </c>
      <c r="C870" s="272">
        <v>2106270</v>
      </c>
      <c r="D870" s="272"/>
      <c r="E870" s="272">
        <v>175180</v>
      </c>
      <c r="F870" s="272"/>
      <c r="G870" s="267">
        <v>2281450</v>
      </c>
      <c r="H870" s="267"/>
      <c r="I870" s="311">
        <v>0.17235644259687</v>
      </c>
      <c r="J870" s="311"/>
    </row>
    <row r="871" spans="2:16" ht="24.95" customHeight="1" x14ac:dyDescent="0.2">
      <c r="B871" s="224" t="s">
        <v>160</v>
      </c>
      <c r="C871" s="276">
        <v>846295</v>
      </c>
      <c r="D871" s="276"/>
      <c r="E871" s="276">
        <v>38048</v>
      </c>
      <c r="F871" s="276"/>
      <c r="G871" s="267">
        <v>884343</v>
      </c>
      <c r="H871" s="267"/>
      <c r="I871" s="277">
        <v>0.10845601144227</v>
      </c>
      <c r="J871" s="277"/>
    </row>
    <row r="872" spans="2:16" ht="24.95" customHeight="1" x14ac:dyDescent="0.2">
      <c r="B872" s="105" t="s">
        <v>43</v>
      </c>
      <c r="C872" s="271">
        <f>(C871-C870)/C870</f>
        <v>-0.59820203487682011</v>
      </c>
      <c r="D872" s="271"/>
      <c r="E872" s="271">
        <f>(E871-E870)/E870</f>
        <v>-0.782806256421966</v>
      </c>
      <c r="F872" s="271"/>
      <c r="G872" s="271">
        <f>(G871-G870)/G870</f>
        <v>-0.61237677792631884</v>
      </c>
      <c r="H872" s="271"/>
      <c r="I872" s="271">
        <f>(I871-I870)/I870</f>
        <v>-0.37074582296908248</v>
      </c>
      <c r="J872" s="271"/>
    </row>
    <row r="873" spans="2:16" ht="24.95" customHeight="1" x14ac:dyDescent="0.2">
      <c r="B873" s="38"/>
      <c r="C873" s="39"/>
      <c r="D873" s="39"/>
      <c r="E873" s="39"/>
      <c r="F873" s="58"/>
      <c r="G873" s="38"/>
      <c r="H873" s="38"/>
      <c r="I873" s="39"/>
      <c r="J873" s="39"/>
      <c r="K873" s="39"/>
      <c r="L873" s="39"/>
      <c r="M873" s="13"/>
      <c r="N873" s="13"/>
      <c r="O873" s="13"/>
      <c r="P873" s="59"/>
    </row>
    <row r="874" spans="2:16" ht="24.95" customHeight="1" x14ac:dyDescent="0.2">
      <c r="B874" s="38"/>
      <c r="C874" s="39"/>
      <c r="D874" s="39"/>
      <c r="E874" s="39"/>
      <c r="F874" s="58"/>
      <c r="G874" s="38"/>
      <c r="H874" s="38"/>
      <c r="I874" s="39"/>
      <c r="J874" s="39"/>
      <c r="K874" s="39"/>
      <c r="L874" s="39"/>
      <c r="M874" s="13"/>
      <c r="N874" s="13"/>
      <c r="O874" s="13"/>
      <c r="P874" s="59"/>
    </row>
    <row r="875" spans="2:16" ht="24.95" customHeight="1" x14ac:dyDescent="0.2">
      <c r="B875" s="38"/>
      <c r="C875" s="39"/>
      <c r="D875" s="39"/>
      <c r="E875" s="39"/>
      <c r="F875" s="58"/>
      <c r="G875" s="38"/>
      <c r="H875" s="38"/>
      <c r="I875" s="39"/>
      <c r="J875" s="39"/>
      <c r="K875" s="39"/>
      <c r="L875" s="39"/>
      <c r="M875" s="13"/>
      <c r="N875" s="13"/>
      <c r="O875" s="13"/>
      <c r="P875" s="59"/>
    </row>
    <row r="876" spans="2:16" ht="24.95" customHeight="1" x14ac:dyDescent="0.2">
      <c r="B876" s="38"/>
      <c r="C876" s="39"/>
      <c r="D876" s="39"/>
      <c r="E876" s="39"/>
      <c r="F876" s="58"/>
      <c r="G876" s="38"/>
      <c r="H876" s="38"/>
      <c r="I876" s="39"/>
      <c r="J876" s="39"/>
      <c r="K876" s="39"/>
      <c r="L876" s="39"/>
      <c r="M876" s="13"/>
      <c r="N876" s="13"/>
      <c r="O876" s="13"/>
      <c r="P876" s="59"/>
    </row>
    <row r="877" spans="2:16" ht="24.95" customHeight="1" x14ac:dyDescent="0.2">
      <c r="B877" s="38"/>
      <c r="C877" s="39"/>
      <c r="D877" s="39"/>
      <c r="E877" s="39"/>
      <c r="F877" s="58"/>
      <c r="G877" s="38"/>
      <c r="H877" s="38"/>
      <c r="I877" s="39"/>
      <c r="J877" s="39"/>
      <c r="K877" s="39"/>
      <c r="L877" s="39"/>
      <c r="M877" s="13"/>
      <c r="N877" s="13"/>
      <c r="O877" s="13"/>
      <c r="P877" s="59"/>
    </row>
    <row r="878" spans="2:16" ht="24.95" customHeight="1" x14ac:dyDescent="0.2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13"/>
      <c r="N878" s="13"/>
      <c r="O878" s="13"/>
      <c r="P878" s="59"/>
    </row>
    <row r="879" spans="2:16" ht="24.95" customHeight="1" x14ac:dyDescent="0.2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13"/>
      <c r="N879" s="13"/>
      <c r="O879" s="13"/>
      <c r="P879" s="59"/>
    </row>
    <row r="880" spans="2:16" ht="24.95" customHeight="1" x14ac:dyDescent="0.2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59"/>
      <c r="N880" s="59"/>
      <c r="O880" s="59"/>
      <c r="P880" s="59"/>
    </row>
    <row r="881" spans="2:16" ht="24.95" customHeight="1" x14ac:dyDescent="0.2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59"/>
      <c r="N881" s="59"/>
      <c r="O881" s="59"/>
      <c r="P881" s="59"/>
    </row>
    <row r="882" spans="2:16" ht="24.95" customHeight="1" x14ac:dyDescent="0.2"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</row>
    <row r="883" spans="2:16" ht="24.95" customHeight="1" x14ac:dyDescent="0.2"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</row>
    <row r="884" spans="2:16" ht="24.95" customHeight="1" x14ac:dyDescent="0.2"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</row>
    <row r="885" spans="2:16" ht="24.95" customHeight="1" x14ac:dyDescent="0.2"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</row>
    <row r="886" spans="2:16" ht="24.95" customHeight="1" x14ac:dyDescent="0.2"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</row>
    <row r="887" spans="2:16" ht="24.95" customHeight="1" x14ac:dyDescent="0.2"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</row>
    <row r="888" spans="2:16" ht="24.95" customHeight="1" x14ac:dyDescent="0.2"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</row>
    <row r="889" spans="2:16" ht="24.95" customHeight="1" x14ac:dyDescent="0.2"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</row>
    <row r="890" spans="2:16" ht="24.95" customHeight="1" x14ac:dyDescent="0.2"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</row>
    <row r="891" spans="2:16" ht="24.95" customHeight="1" x14ac:dyDescent="0.2"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P891" s="59"/>
    </row>
    <row r="892" spans="2:16" ht="24.95" customHeight="1" x14ac:dyDescent="0.2"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22"/>
      <c r="P892" s="59"/>
    </row>
    <row r="893" spans="2:16" s="59" customFormat="1" ht="24.95" customHeight="1" x14ac:dyDescent="0.2"/>
    <row r="894" spans="2:16" s="59" customFormat="1" ht="24.95" customHeight="1" x14ac:dyDescent="0.2"/>
    <row r="895" spans="2:16" s="59" customFormat="1" ht="24.95" customHeight="1" x14ac:dyDescent="0.2"/>
    <row r="896" spans="2:16" s="59" customFormat="1" ht="24.95" customHeight="1" x14ac:dyDescent="0.2"/>
    <row r="897" spans="2:13" s="59" customFormat="1" ht="24.95" customHeight="1" x14ac:dyDescent="0.2"/>
    <row r="898" spans="2:13" s="59" customFormat="1" ht="24.95" customHeight="1" x14ac:dyDescent="0.2"/>
    <row r="899" spans="2:13" s="59" customFormat="1" ht="24.95" customHeight="1" x14ac:dyDescent="0.2"/>
    <row r="900" spans="2:13" s="59" customFormat="1" ht="24.95" customHeight="1" x14ac:dyDescent="0.2"/>
    <row r="901" spans="2:13" s="59" customFormat="1" ht="24.95" customHeight="1" x14ac:dyDescent="0.2">
      <c r="M901" s="22">
        <v>11</v>
      </c>
    </row>
    <row r="902" spans="2:13" ht="25.5" customHeight="1" x14ac:dyDescent="0.2">
      <c r="B902" s="266" t="s">
        <v>121</v>
      </c>
      <c r="C902" s="266"/>
      <c r="D902" s="266"/>
      <c r="E902" s="266"/>
      <c r="F902" s="266"/>
      <c r="G902" s="266"/>
      <c r="H902" s="266"/>
      <c r="I902" s="266"/>
      <c r="J902" s="266"/>
      <c r="K902" s="266"/>
      <c r="L902" s="266"/>
      <c r="M902" s="266"/>
    </row>
    <row r="903" spans="2:13" ht="15" customHeight="1" x14ac:dyDescent="0.2"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</row>
    <row r="904" spans="2:13" ht="25.5" customHeight="1" x14ac:dyDescent="0.2">
      <c r="B904" s="266" t="s">
        <v>92</v>
      </c>
      <c r="C904" s="266"/>
      <c r="D904" s="266"/>
      <c r="E904" s="266"/>
      <c r="F904" s="266"/>
      <c r="G904" s="266"/>
      <c r="H904" s="266"/>
      <c r="I904" s="266"/>
      <c r="J904" s="266"/>
      <c r="K904" s="266"/>
      <c r="L904" s="266"/>
      <c r="M904" s="266"/>
    </row>
    <row r="905" spans="2:13" ht="15" customHeight="1" x14ac:dyDescent="0.2">
      <c r="B905" s="57"/>
      <c r="C905" s="57"/>
      <c r="D905" s="57"/>
      <c r="E905" s="57"/>
      <c r="F905" s="57"/>
      <c r="G905" s="57"/>
    </row>
    <row r="906" spans="2:13" ht="24.95" customHeight="1" x14ac:dyDescent="0.2">
      <c r="B906" s="281" t="s">
        <v>116</v>
      </c>
      <c r="C906" s="281"/>
      <c r="D906" s="281"/>
      <c r="E906" s="281"/>
      <c r="F906" s="281"/>
      <c r="G906" s="281"/>
      <c r="H906" s="281"/>
      <c r="I906" s="281"/>
      <c r="J906" s="281"/>
    </row>
    <row r="907" spans="2:13" ht="24.95" customHeight="1" x14ac:dyDescent="0.2">
      <c r="B907" s="279" t="s">
        <v>36</v>
      </c>
      <c r="C907" s="309" t="s">
        <v>47</v>
      </c>
      <c r="D907" s="309"/>
      <c r="E907" s="309"/>
      <c r="F907" s="309" t="s">
        <v>48</v>
      </c>
      <c r="G907" s="309"/>
      <c r="H907" s="309"/>
      <c r="I907" s="137" t="s">
        <v>52</v>
      </c>
      <c r="J907" s="139" t="s">
        <v>53</v>
      </c>
      <c r="M907" s="45"/>
    </row>
    <row r="908" spans="2:13" ht="24.95" customHeight="1" x14ac:dyDescent="0.2">
      <c r="B908" s="280"/>
      <c r="C908" s="135" t="s">
        <v>66</v>
      </c>
      <c r="D908" s="135" t="s">
        <v>67</v>
      </c>
      <c r="E908" s="187" t="s">
        <v>68</v>
      </c>
      <c r="F908" s="135" t="s">
        <v>69</v>
      </c>
      <c r="G908" s="135" t="s">
        <v>70</v>
      </c>
      <c r="H908" s="136" t="s">
        <v>71</v>
      </c>
      <c r="I908" s="138" t="s">
        <v>85</v>
      </c>
      <c r="J908" s="140" t="s">
        <v>86</v>
      </c>
      <c r="K908" s="19"/>
      <c r="M908" s="45"/>
    </row>
    <row r="909" spans="2:13" ht="24.95" customHeight="1" x14ac:dyDescent="0.2">
      <c r="B909" s="133" t="s">
        <v>114</v>
      </c>
      <c r="C909" s="250">
        <v>38</v>
      </c>
      <c r="D909" s="250">
        <v>0</v>
      </c>
      <c r="E909" s="227">
        <v>38</v>
      </c>
      <c r="F909" s="250">
        <v>75</v>
      </c>
      <c r="G909" s="250">
        <v>0</v>
      </c>
      <c r="H909" s="228">
        <v>75</v>
      </c>
      <c r="I909" s="225">
        <v>2.3113168000000002E-3</v>
      </c>
      <c r="J909" s="229">
        <v>1.9736842105262999</v>
      </c>
      <c r="K909" s="47"/>
      <c r="M909" s="45"/>
    </row>
    <row r="910" spans="2:13" ht="24.95" customHeight="1" x14ac:dyDescent="0.2">
      <c r="B910" s="133" t="s">
        <v>5</v>
      </c>
      <c r="C910" s="250">
        <v>25</v>
      </c>
      <c r="D910" s="250">
        <v>34</v>
      </c>
      <c r="E910" s="227">
        <v>59</v>
      </c>
      <c r="F910" s="250">
        <v>33</v>
      </c>
      <c r="G910" s="250">
        <v>40</v>
      </c>
      <c r="H910" s="228">
        <v>73</v>
      </c>
      <c r="I910" s="225">
        <v>2.6433743000000001E-3</v>
      </c>
      <c r="J910" s="229">
        <v>1.2372881355931999</v>
      </c>
      <c r="K910" s="47"/>
      <c r="M910" s="45"/>
    </row>
    <row r="911" spans="2:13" ht="24.95" customHeight="1" x14ac:dyDescent="0.2">
      <c r="B911" s="133" t="s">
        <v>22</v>
      </c>
      <c r="C911" s="250">
        <v>1</v>
      </c>
      <c r="D911" s="250">
        <v>0</v>
      </c>
      <c r="E911" s="227">
        <v>1</v>
      </c>
      <c r="F911" s="250">
        <v>2</v>
      </c>
      <c r="G911" s="250">
        <v>0</v>
      </c>
      <c r="H911" s="228">
        <v>2</v>
      </c>
      <c r="I911" s="225">
        <v>6.7568689999999998E-4</v>
      </c>
      <c r="J911" s="229">
        <v>2</v>
      </c>
      <c r="K911" s="47"/>
      <c r="M911" s="45"/>
    </row>
    <row r="912" spans="2:13" ht="24.95" customHeight="1" x14ac:dyDescent="0.2">
      <c r="B912" s="133" t="s">
        <v>7</v>
      </c>
      <c r="C912" s="250">
        <v>0</v>
      </c>
      <c r="D912" s="250">
        <v>0</v>
      </c>
      <c r="E912" s="227">
        <v>0</v>
      </c>
      <c r="F912" s="250">
        <v>0</v>
      </c>
      <c r="G912" s="250">
        <v>0</v>
      </c>
      <c r="H912" s="228">
        <v>0</v>
      </c>
      <c r="I912" s="225">
        <v>0</v>
      </c>
      <c r="J912" s="229">
        <v>0</v>
      </c>
      <c r="K912" s="47"/>
      <c r="M912" s="45"/>
    </row>
    <row r="913" spans="2:15" ht="24.95" customHeight="1" x14ac:dyDescent="0.2">
      <c r="B913" s="133" t="s">
        <v>8</v>
      </c>
      <c r="C913" s="250">
        <v>1</v>
      </c>
      <c r="D913" s="250">
        <v>4</v>
      </c>
      <c r="E913" s="227">
        <v>5</v>
      </c>
      <c r="F913" s="250">
        <v>1</v>
      </c>
      <c r="G913" s="250">
        <v>4</v>
      </c>
      <c r="H913" s="228">
        <v>5</v>
      </c>
      <c r="I913" s="225">
        <v>4.8951769000000001E-3</v>
      </c>
      <c r="J913" s="229">
        <v>1</v>
      </c>
      <c r="K913" s="47"/>
      <c r="M913" s="45"/>
    </row>
    <row r="914" spans="2:15" ht="24.95" customHeight="1" x14ac:dyDescent="0.2">
      <c r="B914" s="133" t="s">
        <v>9</v>
      </c>
      <c r="C914" s="250">
        <v>14</v>
      </c>
      <c r="D914" s="250">
        <v>4</v>
      </c>
      <c r="E914" s="227">
        <v>18</v>
      </c>
      <c r="F914" s="250">
        <v>27</v>
      </c>
      <c r="G914" s="250">
        <v>5</v>
      </c>
      <c r="H914" s="228">
        <v>32</v>
      </c>
      <c r="I914" s="225">
        <v>2.2454060000000001E-3</v>
      </c>
      <c r="J914" s="229">
        <v>1.7777777777778001</v>
      </c>
      <c r="K914" s="47"/>
      <c r="M914" s="45"/>
    </row>
    <row r="915" spans="2:15" ht="24.95" customHeight="1" x14ac:dyDescent="0.2">
      <c r="B915" s="133" t="s">
        <v>10</v>
      </c>
      <c r="C915" s="250">
        <v>0</v>
      </c>
      <c r="D915" s="250">
        <v>0</v>
      </c>
      <c r="E915" s="227">
        <v>0</v>
      </c>
      <c r="F915" s="250">
        <v>0</v>
      </c>
      <c r="G915" s="250">
        <v>0</v>
      </c>
      <c r="H915" s="228">
        <v>0</v>
      </c>
      <c r="I915" s="225">
        <v>0</v>
      </c>
      <c r="J915" s="229">
        <v>0</v>
      </c>
      <c r="K915" s="47"/>
      <c r="M915" s="45"/>
    </row>
    <row r="916" spans="2:15" ht="24.95" customHeight="1" x14ac:dyDescent="0.2">
      <c r="B916" s="133" t="s">
        <v>11</v>
      </c>
      <c r="C916" s="250">
        <v>0</v>
      </c>
      <c r="D916" s="250">
        <v>0</v>
      </c>
      <c r="E916" s="227">
        <v>0</v>
      </c>
      <c r="F916" s="250">
        <v>0</v>
      </c>
      <c r="G916" s="250">
        <v>0</v>
      </c>
      <c r="H916" s="228">
        <v>0</v>
      </c>
      <c r="I916" s="225">
        <v>0</v>
      </c>
      <c r="J916" s="229">
        <v>0</v>
      </c>
      <c r="K916" s="47"/>
      <c r="M916" s="48"/>
    </row>
    <row r="917" spans="2:15" ht="24.95" customHeight="1" x14ac:dyDescent="0.2">
      <c r="B917" s="133" t="s">
        <v>12</v>
      </c>
      <c r="C917" s="250">
        <v>3</v>
      </c>
      <c r="D917" s="250">
        <v>0</v>
      </c>
      <c r="E917" s="227">
        <v>3</v>
      </c>
      <c r="F917" s="250">
        <v>8</v>
      </c>
      <c r="G917" s="250">
        <v>0</v>
      </c>
      <c r="H917" s="228">
        <v>8</v>
      </c>
      <c r="I917" s="225">
        <v>3.2998362000000001E-3</v>
      </c>
      <c r="J917" s="229">
        <v>2.6666666666666998</v>
      </c>
      <c r="K917" s="47"/>
      <c r="M917" s="48"/>
    </row>
    <row r="918" spans="2:15" ht="24.95" customHeight="1" x14ac:dyDescent="0.2">
      <c r="B918" s="134" t="s">
        <v>14</v>
      </c>
      <c r="C918" s="230">
        <v>82</v>
      </c>
      <c r="D918" s="230">
        <v>42</v>
      </c>
      <c r="E918" s="231">
        <v>124</v>
      </c>
      <c r="F918" s="230">
        <v>146</v>
      </c>
      <c r="G918" s="230">
        <v>49</v>
      </c>
      <c r="H918" s="232">
        <v>195</v>
      </c>
      <c r="I918" s="226">
        <v>2.0981626E-3</v>
      </c>
      <c r="J918" s="233">
        <v>1.5725806451613</v>
      </c>
      <c r="M918" s="48"/>
    </row>
    <row r="919" spans="2:15" ht="24.95" customHeight="1" x14ac:dyDescent="0.2">
      <c r="B919" s="217" t="s">
        <v>178</v>
      </c>
    </row>
    <row r="920" spans="2:15" ht="24.95" customHeight="1" x14ac:dyDescent="0.2"/>
    <row r="921" spans="2:15" s="26" customFormat="1" ht="24.95" customHeight="1" x14ac:dyDescent="0.2"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</row>
    <row r="922" spans="2:15" ht="24.95" customHeight="1" x14ac:dyDescent="0.2"/>
    <row r="923" spans="2:15" ht="24.95" customHeight="1" x14ac:dyDescent="0.2">
      <c r="B923" s="65"/>
      <c r="C923" s="65"/>
      <c r="D923" s="65"/>
      <c r="E923" s="65"/>
      <c r="G923" s="65"/>
      <c r="H923" s="65"/>
      <c r="I923" s="65"/>
      <c r="J923" s="65"/>
    </row>
    <row r="924" spans="2:15" ht="24.95" customHeight="1" x14ac:dyDescent="0.2">
      <c r="B924" s="65"/>
      <c r="C924" s="65"/>
      <c r="D924" s="65"/>
      <c r="E924" s="65"/>
      <c r="G924" s="65"/>
      <c r="H924" s="65"/>
      <c r="I924" s="65"/>
      <c r="J924" s="65"/>
    </row>
    <row r="925" spans="2:15" ht="24.95" customHeight="1" x14ac:dyDescent="0.2">
      <c r="B925" s="65"/>
      <c r="C925" s="65"/>
      <c r="D925" s="65"/>
      <c r="E925" s="65"/>
      <c r="G925" s="65"/>
      <c r="H925" s="65"/>
      <c r="I925" s="65"/>
      <c r="J925" s="65"/>
    </row>
    <row r="926" spans="2:15" ht="24.95" customHeight="1" x14ac:dyDescent="0.2">
      <c r="B926" s="65"/>
      <c r="C926" s="65"/>
      <c r="D926" s="65"/>
      <c r="E926" s="65"/>
      <c r="G926" s="65"/>
      <c r="H926" s="65"/>
      <c r="I926" s="65"/>
      <c r="J926" s="65"/>
    </row>
    <row r="927" spans="2:15" ht="24.95" customHeight="1" x14ac:dyDescent="0.2">
      <c r="B927" s="65"/>
      <c r="C927" s="65"/>
      <c r="D927" s="65"/>
      <c r="E927" s="65"/>
      <c r="G927" s="65"/>
      <c r="H927" s="65"/>
      <c r="I927" s="65"/>
      <c r="J927" s="65"/>
    </row>
    <row r="928" spans="2:15" ht="24.95" customHeight="1" x14ac:dyDescent="0.2">
      <c r="B928" s="65"/>
      <c r="C928" s="65"/>
      <c r="D928" s="65"/>
      <c r="E928" s="65"/>
      <c r="G928" s="65"/>
      <c r="H928" s="65"/>
      <c r="I928" s="65"/>
      <c r="J928" s="65"/>
    </row>
    <row r="929" spans="2:15" ht="24.95" customHeight="1" x14ac:dyDescent="0.2">
      <c r="B929" s="65"/>
      <c r="C929" s="65"/>
      <c r="D929" s="65"/>
      <c r="E929" s="65"/>
      <c r="G929" s="65"/>
      <c r="H929" s="65"/>
      <c r="I929" s="65"/>
      <c r="J929" s="65"/>
    </row>
    <row r="930" spans="2:15" ht="24.95" customHeight="1" x14ac:dyDescent="0.2">
      <c r="B930" s="65"/>
      <c r="C930" s="65"/>
      <c r="D930" s="65"/>
      <c r="E930" s="65"/>
      <c r="G930" s="65"/>
      <c r="H930" s="65"/>
      <c r="I930" s="65"/>
      <c r="J930" s="65"/>
    </row>
    <row r="931" spans="2:15" ht="24.95" customHeight="1" x14ac:dyDescent="0.2">
      <c r="B931" s="65"/>
      <c r="C931" s="65"/>
      <c r="D931" s="65"/>
      <c r="E931" s="65"/>
      <c r="G931" s="65"/>
      <c r="H931" s="65"/>
      <c r="I931" s="65"/>
      <c r="J931" s="65"/>
    </row>
    <row r="932" spans="2:15" ht="24.95" customHeight="1" x14ac:dyDescent="0.2">
      <c r="B932" s="65"/>
      <c r="C932" s="65"/>
      <c r="D932" s="65"/>
      <c r="E932" s="65"/>
      <c r="G932" s="65"/>
      <c r="H932" s="65"/>
      <c r="I932" s="65"/>
      <c r="J932" s="65"/>
    </row>
    <row r="933" spans="2:15" ht="25.5" customHeight="1" x14ac:dyDescent="0.2">
      <c r="B933" s="265" t="s">
        <v>167</v>
      </c>
      <c r="C933" s="265"/>
      <c r="D933" s="265"/>
      <c r="E933" s="265"/>
      <c r="F933" s="265"/>
      <c r="G933" s="265"/>
      <c r="H933" s="265"/>
      <c r="I933" s="265"/>
      <c r="J933" s="265"/>
      <c r="K933" s="265"/>
      <c r="L933" s="265"/>
      <c r="M933" s="265"/>
    </row>
    <row r="934" spans="2:15" s="13" customFormat="1" ht="15" customHeight="1" x14ac:dyDescent="0.2">
      <c r="B934" s="150"/>
      <c r="C934" s="150"/>
      <c r="D934" s="150"/>
      <c r="E934" s="150"/>
      <c r="F934" s="150"/>
      <c r="G934" s="150"/>
    </row>
    <row r="935" spans="2:15" ht="24.95" customHeight="1" x14ac:dyDescent="0.2">
      <c r="B935" s="273" t="s">
        <v>13</v>
      </c>
      <c r="C935" s="273"/>
      <c r="D935" s="273"/>
      <c r="E935" s="273"/>
      <c r="F935" s="273"/>
      <c r="G935" s="273"/>
      <c r="H935" s="273"/>
      <c r="I935" s="39"/>
      <c r="J935" s="39"/>
      <c r="K935" s="39"/>
      <c r="L935" s="39"/>
      <c r="M935" s="13"/>
      <c r="N935" s="13"/>
      <c r="O935" s="13"/>
    </row>
    <row r="936" spans="2:15" ht="24.95" customHeight="1" x14ac:dyDescent="0.2">
      <c r="B936" s="132" t="s">
        <v>35</v>
      </c>
      <c r="C936" s="274" t="s">
        <v>62</v>
      </c>
      <c r="D936" s="274"/>
      <c r="E936" s="274" t="s">
        <v>110</v>
      </c>
      <c r="F936" s="274"/>
      <c r="G936" s="274" t="s">
        <v>0</v>
      </c>
      <c r="H936" s="274"/>
      <c r="I936" s="39"/>
      <c r="J936" s="39"/>
      <c r="K936" s="39"/>
      <c r="L936" s="39"/>
      <c r="M936" s="13"/>
      <c r="N936" s="13"/>
      <c r="O936" s="13"/>
    </row>
    <row r="937" spans="2:15" ht="24.95" customHeight="1" x14ac:dyDescent="0.2">
      <c r="B937" s="224" t="s">
        <v>176</v>
      </c>
      <c r="C937" s="272">
        <v>2638</v>
      </c>
      <c r="D937" s="272"/>
      <c r="E937" s="272">
        <v>1618</v>
      </c>
      <c r="F937" s="272"/>
      <c r="G937" s="267">
        <v>4256</v>
      </c>
      <c r="H937" s="269"/>
      <c r="I937" s="39"/>
      <c r="J937" s="39"/>
      <c r="K937" s="39"/>
      <c r="L937" s="39"/>
      <c r="M937" s="13"/>
      <c r="N937" s="13"/>
      <c r="O937" s="13"/>
    </row>
    <row r="938" spans="2:15" ht="24.95" customHeight="1" x14ac:dyDescent="0.2">
      <c r="B938" s="224" t="s">
        <v>156</v>
      </c>
      <c r="C938" s="276">
        <v>82</v>
      </c>
      <c r="D938" s="276"/>
      <c r="E938" s="276">
        <v>42</v>
      </c>
      <c r="F938" s="276"/>
      <c r="G938" s="267">
        <v>124</v>
      </c>
      <c r="H938" s="269"/>
      <c r="I938" s="39"/>
      <c r="J938" s="39"/>
      <c r="K938" s="39"/>
      <c r="L938" s="39"/>
      <c r="M938" s="13"/>
      <c r="N938" s="13"/>
      <c r="O938" s="13"/>
    </row>
    <row r="939" spans="2:15" ht="24.95" customHeight="1" x14ac:dyDescent="0.2">
      <c r="B939" s="113" t="s">
        <v>43</v>
      </c>
      <c r="C939" s="270">
        <f>(C938-C937)/C937</f>
        <v>-0.96891584533737685</v>
      </c>
      <c r="D939" s="270"/>
      <c r="E939" s="270">
        <f>(E938-E937)/E937</f>
        <v>-0.97404202719406674</v>
      </c>
      <c r="F939" s="270"/>
      <c r="G939" s="270">
        <f>(G938-G937)/G937</f>
        <v>-0.97086466165413532</v>
      </c>
      <c r="H939" s="270"/>
      <c r="I939" s="39"/>
      <c r="J939" s="39"/>
      <c r="K939" s="39"/>
      <c r="L939" s="39"/>
      <c r="M939" s="13"/>
      <c r="N939" s="13"/>
      <c r="O939" s="13"/>
    </row>
    <row r="940" spans="2:15" ht="24.95" customHeight="1" x14ac:dyDescent="0.2">
      <c r="B940" s="38"/>
      <c r="C940" s="39"/>
      <c r="D940" s="39"/>
      <c r="E940" s="39"/>
      <c r="F940" s="58"/>
      <c r="G940" s="38"/>
      <c r="H940" s="38"/>
      <c r="I940" s="39"/>
      <c r="J940" s="39"/>
      <c r="K940" s="39"/>
      <c r="L940" s="39"/>
      <c r="M940" s="13"/>
      <c r="N940" s="13"/>
      <c r="O940" s="13"/>
    </row>
    <row r="941" spans="2:15" ht="24.95" customHeight="1" x14ac:dyDescent="0.2">
      <c r="B941" s="38"/>
      <c r="C941" s="39"/>
      <c r="D941" s="39"/>
      <c r="E941" s="39"/>
      <c r="F941" s="58"/>
      <c r="G941" s="38"/>
      <c r="H941" s="38"/>
      <c r="I941" s="39"/>
      <c r="J941" s="39"/>
      <c r="K941" s="39"/>
      <c r="L941" s="39"/>
      <c r="M941" s="13"/>
      <c r="N941" s="13"/>
      <c r="O941" s="13"/>
    </row>
    <row r="942" spans="2:15" ht="24.95" customHeight="1" x14ac:dyDescent="0.2">
      <c r="B942" s="38"/>
      <c r="C942" s="39"/>
      <c r="D942" s="39"/>
      <c r="E942" s="39"/>
      <c r="F942" s="58"/>
      <c r="G942" s="38"/>
      <c r="H942" s="38"/>
      <c r="I942" s="39"/>
      <c r="J942" s="39"/>
      <c r="K942" s="39"/>
      <c r="L942" s="39"/>
      <c r="M942" s="13"/>
      <c r="N942" s="13"/>
      <c r="O942" s="13"/>
    </row>
    <row r="943" spans="2:15" ht="24.95" customHeight="1" x14ac:dyDescent="0.2">
      <c r="B943" s="38"/>
      <c r="C943" s="39"/>
      <c r="D943" s="39"/>
      <c r="E943" s="39"/>
      <c r="F943" s="58"/>
      <c r="G943" s="38"/>
      <c r="H943" s="38"/>
      <c r="I943" s="39"/>
      <c r="J943" s="39"/>
      <c r="K943" s="39"/>
      <c r="L943" s="39"/>
      <c r="M943" s="13"/>
      <c r="N943" s="13"/>
      <c r="O943" s="13"/>
    </row>
    <row r="944" spans="2:15" ht="24.95" customHeight="1" x14ac:dyDescent="0.2">
      <c r="B944" s="38"/>
      <c r="C944" s="39"/>
      <c r="D944" s="39"/>
      <c r="E944" s="39"/>
      <c r="F944" s="58"/>
      <c r="G944" s="38"/>
      <c r="H944" s="38"/>
      <c r="I944" s="39"/>
      <c r="J944" s="39"/>
      <c r="K944" s="39"/>
      <c r="L944" s="39"/>
      <c r="M944" s="13"/>
      <c r="N944" s="13"/>
      <c r="O944" s="13"/>
    </row>
    <row r="945" spans="2:15" ht="24.95" customHeight="1" x14ac:dyDescent="0.2">
      <c r="B945" s="38"/>
      <c r="C945" s="39"/>
      <c r="D945" s="39"/>
      <c r="E945" s="39"/>
      <c r="F945" s="58"/>
      <c r="G945" s="38"/>
      <c r="H945" s="38"/>
      <c r="I945" s="39"/>
      <c r="J945" s="39"/>
      <c r="K945" s="39"/>
      <c r="L945" s="39"/>
      <c r="M945" s="13"/>
      <c r="N945" s="13"/>
      <c r="O945" s="13"/>
    </row>
    <row r="946" spans="2:15" ht="24.95" customHeight="1" x14ac:dyDescent="0.2">
      <c r="B946" s="38"/>
      <c r="C946" s="39"/>
      <c r="D946" s="39"/>
      <c r="E946" s="39"/>
      <c r="F946" s="58"/>
      <c r="G946" s="38"/>
      <c r="H946" s="38"/>
      <c r="I946" s="39"/>
      <c r="J946" s="39"/>
      <c r="K946" s="39"/>
      <c r="L946" s="39"/>
      <c r="M946" s="13"/>
      <c r="N946" s="13"/>
      <c r="O946" s="13"/>
    </row>
    <row r="947" spans="2:15" ht="24.95" customHeight="1" x14ac:dyDescent="0.2">
      <c r="B947" s="284"/>
      <c r="C947" s="284"/>
      <c r="D947" s="284"/>
      <c r="E947" s="284"/>
      <c r="F947" s="284"/>
      <c r="G947" s="284"/>
      <c r="H947" s="284"/>
      <c r="I947" s="284"/>
      <c r="J947" s="284"/>
      <c r="K947" s="284"/>
      <c r="L947" s="284"/>
      <c r="M947" s="59"/>
      <c r="N947" s="59"/>
      <c r="O947" s="59"/>
    </row>
    <row r="948" spans="2:15" ht="24.95" customHeight="1" x14ac:dyDescent="0.2"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</row>
    <row r="949" spans="2:15" ht="24.95" customHeight="1" x14ac:dyDescent="0.2"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</row>
    <row r="950" spans="2:15" ht="24.95" customHeight="1" x14ac:dyDescent="0.2">
      <c r="B950" s="285" t="s">
        <v>15</v>
      </c>
      <c r="C950" s="285"/>
      <c r="D950" s="285"/>
      <c r="E950" s="285"/>
      <c r="F950" s="285"/>
      <c r="G950" s="285"/>
      <c r="H950" s="285"/>
      <c r="I950" s="285"/>
      <c r="J950" s="285"/>
    </row>
    <row r="951" spans="2:15" ht="24.95" customHeight="1" x14ac:dyDescent="0.2">
      <c r="B951" s="141" t="s">
        <v>35</v>
      </c>
      <c r="C951" s="275" t="s">
        <v>112</v>
      </c>
      <c r="D951" s="275"/>
      <c r="E951" s="275" t="s">
        <v>111</v>
      </c>
      <c r="F951" s="275"/>
      <c r="G951" s="275" t="s">
        <v>42</v>
      </c>
      <c r="H951" s="275"/>
      <c r="I951" s="275" t="s">
        <v>18</v>
      </c>
      <c r="J951" s="275"/>
      <c r="L951" s="40"/>
    </row>
    <row r="952" spans="2:15" ht="24.95" customHeight="1" x14ac:dyDescent="0.2">
      <c r="B952" s="224" t="s">
        <v>176</v>
      </c>
      <c r="C952" s="272">
        <v>5361</v>
      </c>
      <c r="D952" s="272"/>
      <c r="E952" s="272">
        <v>1966</v>
      </c>
      <c r="F952" s="272"/>
      <c r="G952" s="267">
        <v>7327</v>
      </c>
      <c r="H952" s="267"/>
      <c r="I952" s="311">
        <v>2.0737046799999999E-2</v>
      </c>
      <c r="J952" s="311"/>
    </row>
    <row r="953" spans="2:15" ht="24.95" customHeight="1" x14ac:dyDescent="0.2">
      <c r="B953" s="224" t="s">
        <v>156</v>
      </c>
      <c r="C953" s="276">
        <v>146</v>
      </c>
      <c r="D953" s="276"/>
      <c r="E953" s="276">
        <v>49</v>
      </c>
      <c r="F953" s="276"/>
      <c r="G953" s="267">
        <v>195</v>
      </c>
      <c r="H953" s="267"/>
      <c r="I953" s="277">
        <v>2.0981626E-3</v>
      </c>
      <c r="J953" s="277"/>
    </row>
    <row r="954" spans="2:15" ht="24.95" customHeight="1" x14ac:dyDescent="0.2">
      <c r="B954" s="105" t="s">
        <v>43</v>
      </c>
      <c r="C954" s="271">
        <f>(C953-C952)/C952</f>
        <v>-0.9727662749487036</v>
      </c>
      <c r="D954" s="271"/>
      <c r="E954" s="271">
        <f>(E953-E952)/E952</f>
        <v>-0.97507629704984744</v>
      </c>
      <c r="F954" s="271"/>
      <c r="G954" s="271">
        <f>(G953-G952)/G952</f>
        <v>-0.97338610618261223</v>
      </c>
      <c r="H954" s="271"/>
      <c r="I954" s="271">
        <f>(I953-I952)/I952</f>
        <v>-0.89882056879960348</v>
      </c>
      <c r="J954" s="271"/>
    </row>
    <row r="955" spans="2:15" ht="24.95" customHeight="1" x14ac:dyDescent="0.2"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</row>
    <row r="956" spans="2:15" ht="24.95" customHeight="1" x14ac:dyDescent="0.2"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</row>
    <row r="957" spans="2:15" ht="24.95" customHeight="1" x14ac:dyDescent="0.2"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</row>
    <row r="958" spans="2:15" ht="24.95" customHeight="1" x14ac:dyDescent="0.2"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</row>
    <row r="959" spans="2:15" ht="24.95" customHeight="1" x14ac:dyDescent="0.2"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</row>
    <row r="960" spans="2:15" ht="24.95" customHeight="1" x14ac:dyDescent="0.2"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</row>
    <row r="961" spans="2:15" ht="24.95" customHeight="1" x14ac:dyDescent="0.2"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</row>
    <row r="962" spans="2:15" ht="24.95" customHeight="1" x14ac:dyDescent="0.2"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</row>
    <row r="963" spans="2:15" ht="24.95" customHeight="1" x14ac:dyDescent="0.2"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22">
        <v>12</v>
      </c>
      <c r="N963" s="59"/>
      <c r="O963" s="59"/>
    </row>
    <row r="964" spans="2:15" ht="25.5" customHeight="1" x14ac:dyDescent="0.2">
      <c r="B964" s="264" t="s">
        <v>168</v>
      </c>
      <c r="C964" s="264"/>
      <c r="D964" s="264"/>
      <c r="E964" s="264"/>
      <c r="F964" s="264"/>
      <c r="G964" s="264"/>
      <c r="H964" s="264"/>
      <c r="I964" s="264"/>
      <c r="J964" s="264"/>
      <c r="K964" s="264"/>
      <c r="L964" s="264"/>
      <c r="M964" s="264"/>
    </row>
    <row r="965" spans="2:15" ht="15" customHeight="1" x14ac:dyDescent="0.2">
      <c r="B965" s="57"/>
      <c r="C965" s="57"/>
      <c r="D965" s="57"/>
      <c r="E965" s="57"/>
      <c r="F965" s="57"/>
      <c r="G965" s="57"/>
    </row>
    <row r="966" spans="2:15" ht="24.95" customHeight="1" x14ac:dyDescent="0.2">
      <c r="B966" s="273" t="s">
        <v>13</v>
      </c>
      <c r="C966" s="273"/>
      <c r="D966" s="273"/>
      <c r="E966" s="273"/>
      <c r="F966" s="273"/>
      <c r="G966" s="273"/>
      <c r="H966" s="273"/>
      <c r="I966" s="39"/>
      <c r="J966" s="39"/>
      <c r="K966" s="39"/>
      <c r="L966" s="39"/>
      <c r="M966" s="13"/>
      <c r="N966" s="13"/>
      <c r="O966" s="13"/>
    </row>
    <row r="967" spans="2:15" ht="24.95" customHeight="1" x14ac:dyDescent="0.2">
      <c r="B967" s="132" t="s">
        <v>35</v>
      </c>
      <c r="C967" s="274" t="s">
        <v>62</v>
      </c>
      <c r="D967" s="274"/>
      <c r="E967" s="274" t="s">
        <v>110</v>
      </c>
      <c r="F967" s="274"/>
      <c r="G967" s="274" t="s">
        <v>0</v>
      </c>
      <c r="H967" s="274"/>
      <c r="I967" s="39"/>
      <c r="J967" s="39"/>
      <c r="K967" s="39"/>
      <c r="L967" s="39"/>
      <c r="M967" s="13"/>
      <c r="N967" s="13"/>
      <c r="O967" s="13"/>
    </row>
    <row r="968" spans="2:15" ht="24.95" customHeight="1" x14ac:dyDescent="0.2">
      <c r="B968" s="224" t="s">
        <v>159</v>
      </c>
      <c r="C968" s="272">
        <v>197843</v>
      </c>
      <c r="D968" s="272"/>
      <c r="E968" s="272">
        <v>115103</v>
      </c>
      <c r="F968" s="272"/>
      <c r="G968" s="267">
        <v>312946</v>
      </c>
      <c r="H968" s="269"/>
      <c r="I968" s="39"/>
      <c r="J968" s="39"/>
      <c r="K968" s="39"/>
      <c r="L968" s="39"/>
      <c r="M968" s="13"/>
      <c r="N968" s="13"/>
      <c r="O968" s="13"/>
    </row>
    <row r="969" spans="2:15" ht="24.95" customHeight="1" x14ac:dyDescent="0.2">
      <c r="B969" s="224" t="s">
        <v>160</v>
      </c>
      <c r="C969" s="276">
        <v>99201</v>
      </c>
      <c r="D969" s="276"/>
      <c r="E969" s="276">
        <v>19578</v>
      </c>
      <c r="F969" s="276"/>
      <c r="G969" s="267">
        <v>118779</v>
      </c>
      <c r="H969" s="269"/>
      <c r="I969" s="39"/>
      <c r="J969" s="39"/>
      <c r="K969" s="39"/>
      <c r="L969" s="39"/>
      <c r="M969" s="13"/>
      <c r="N969" s="13"/>
      <c r="O969" s="13"/>
    </row>
    <row r="970" spans="2:15" ht="24.95" customHeight="1" x14ac:dyDescent="0.2">
      <c r="B970" s="113" t="s">
        <v>43</v>
      </c>
      <c r="C970" s="270">
        <f>(C969-C968)/C968</f>
        <v>-0.4985872636383395</v>
      </c>
      <c r="D970" s="270"/>
      <c r="E970" s="270">
        <f>(E969-E968)/E968</f>
        <v>-0.82990886423464205</v>
      </c>
      <c r="F970" s="270"/>
      <c r="G970" s="270">
        <f>(G969-G968)/G968</f>
        <v>-0.62044889533657566</v>
      </c>
      <c r="H970" s="270"/>
      <c r="I970" s="39"/>
      <c r="J970" s="39"/>
      <c r="K970" s="39"/>
      <c r="L970" s="39"/>
      <c r="M970" s="13"/>
      <c r="N970" s="13"/>
      <c r="O970" s="13"/>
    </row>
    <row r="971" spans="2:15" ht="24.95" customHeight="1" x14ac:dyDescent="0.2">
      <c r="B971" s="38"/>
      <c r="C971" s="39"/>
      <c r="D971" s="39"/>
      <c r="E971" s="39"/>
      <c r="F971" s="58"/>
      <c r="G971" s="38"/>
      <c r="H971" s="38"/>
      <c r="I971" s="39"/>
      <c r="J971" s="39"/>
      <c r="K971" s="39"/>
      <c r="L971" s="39"/>
      <c r="M971" s="13"/>
      <c r="N971" s="13"/>
      <c r="O971" s="13"/>
    </row>
    <row r="972" spans="2:15" ht="24.95" customHeight="1" x14ac:dyDescent="0.2">
      <c r="B972" s="38"/>
      <c r="C972" s="39"/>
      <c r="D972" s="39"/>
      <c r="E972" s="39"/>
      <c r="F972" s="58"/>
      <c r="G972" s="38"/>
      <c r="H972" s="38"/>
      <c r="I972" s="39"/>
      <c r="J972" s="39"/>
      <c r="K972" s="39"/>
      <c r="L972" s="39"/>
      <c r="M972" s="13"/>
      <c r="N972" s="13"/>
      <c r="O972" s="13"/>
    </row>
    <row r="973" spans="2:15" ht="24.95" customHeight="1" x14ac:dyDescent="0.2">
      <c r="B973" s="38"/>
      <c r="C973" s="39"/>
      <c r="D973" s="39"/>
      <c r="E973" s="39"/>
      <c r="F973" s="58"/>
      <c r="G973" s="38"/>
      <c r="H973" s="38"/>
      <c r="I973" s="39"/>
      <c r="J973" s="39"/>
      <c r="K973" s="39"/>
      <c r="L973" s="39"/>
      <c r="M973" s="13"/>
      <c r="N973" s="13"/>
      <c r="O973" s="13"/>
    </row>
    <row r="974" spans="2:15" ht="24.95" customHeight="1" x14ac:dyDescent="0.2">
      <c r="B974" s="38"/>
      <c r="C974" s="39"/>
      <c r="D974" s="39"/>
      <c r="E974" s="39"/>
      <c r="F974" s="58"/>
      <c r="G974" s="38"/>
      <c r="H974" s="38"/>
      <c r="I974" s="39"/>
      <c r="J974" s="39"/>
      <c r="K974" s="39"/>
      <c r="L974" s="39"/>
      <c r="M974" s="13"/>
      <c r="N974" s="13"/>
      <c r="O974" s="13"/>
    </row>
    <row r="975" spans="2:15" ht="24.95" customHeight="1" x14ac:dyDescent="0.2">
      <c r="B975" s="38"/>
      <c r="C975" s="39"/>
      <c r="D975" s="39"/>
      <c r="E975" s="39"/>
      <c r="F975" s="58"/>
      <c r="G975" s="38"/>
      <c r="H975" s="38"/>
      <c r="I975" s="39"/>
      <c r="J975" s="39"/>
      <c r="K975" s="39"/>
      <c r="L975" s="39"/>
      <c r="M975" s="13"/>
      <c r="N975" s="13"/>
      <c r="O975" s="13"/>
    </row>
    <row r="976" spans="2:15" ht="24.95" customHeight="1" x14ac:dyDescent="0.2">
      <c r="B976" s="38"/>
      <c r="C976" s="39"/>
      <c r="D976" s="39"/>
      <c r="E976" s="39"/>
      <c r="F976" s="58"/>
      <c r="G976" s="38"/>
      <c r="H976" s="38"/>
      <c r="I976" s="39"/>
      <c r="J976" s="39"/>
      <c r="K976" s="39"/>
      <c r="L976" s="39"/>
      <c r="M976" s="13"/>
      <c r="N976" s="13"/>
      <c r="O976" s="13"/>
    </row>
    <row r="977" spans="2:15" ht="24.95" customHeight="1" x14ac:dyDescent="0.2">
      <c r="B977" s="38"/>
      <c r="C977" s="39"/>
      <c r="D977" s="39"/>
      <c r="E977" s="39"/>
      <c r="F977" s="58"/>
      <c r="G977" s="38"/>
      <c r="H977" s="38"/>
      <c r="I977" s="39"/>
      <c r="J977" s="39"/>
      <c r="K977" s="39"/>
      <c r="L977" s="39"/>
      <c r="M977" s="13"/>
      <c r="N977" s="13"/>
      <c r="O977" s="13"/>
    </row>
    <row r="978" spans="2:15" ht="24.95" customHeight="1" x14ac:dyDescent="0.2">
      <c r="B978" s="149"/>
      <c r="C978" s="149"/>
      <c r="D978" s="149"/>
      <c r="E978" s="149"/>
      <c r="F978" s="149"/>
      <c r="G978" s="149"/>
      <c r="H978" s="149"/>
      <c r="I978" s="149"/>
      <c r="J978" s="149"/>
      <c r="K978" s="149"/>
      <c r="L978" s="149"/>
      <c r="M978" s="59"/>
      <c r="N978" s="59"/>
      <c r="O978" s="59"/>
    </row>
    <row r="979" spans="2:15" ht="24.95" customHeight="1" x14ac:dyDescent="0.2"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</row>
    <row r="980" spans="2:15" ht="24.95" customHeight="1" x14ac:dyDescent="0.2"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</row>
    <row r="981" spans="2:15" ht="24.95" customHeight="1" x14ac:dyDescent="0.2"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</row>
    <row r="982" spans="2:15" ht="24.95" customHeight="1" x14ac:dyDescent="0.2"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</row>
    <row r="983" spans="2:15" ht="24.95" customHeight="1" x14ac:dyDescent="0.2"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</row>
    <row r="984" spans="2:15" ht="24.95" customHeight="1" x14ac:dyDescent="0.2"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</row>
    <row r="985" spans="2:15" ht="24.95" customHeight="1" x14ac:dyDescent="0.2"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</row>
    <row r="986" spans="2:15" ht="24.95" customHeight="1" x14ac:dyDescent="0.2"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</row>
    <row r="987" spans="2:15" ht="24.95" customHeight="1" x14ac:dyDescent="0.2"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</row>
    <row r="988" spans="2:15" ht="24.95" customHeight="1" x14ac:dyDescent="0.2"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</row>
    <row r="989" spans="2:15" ht="24.95" customHeight="1" x14ac:dyDescent="0.2"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</row>
    <row r="990" spans="2:15" ht="24.95" customHeight="1" x14ac:dyDescent="0.2"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</row>
    <row r="991" spans="2:15" ht="24.95" customHeight="1" x14ac:dyDescent="0.2">
      <c r="B991" s="285" t="s">
        <v>15</v>
      </c>
      <c r="C991" s="285"/>
      <c r="D991" s="285"/>
      <c r="E991" s="285"/>
      <c r="F991" s="285"/>
      <c r="G991" s="285"/>
      <c r="H991" s="285"/>
      <c r="I991" s="285"/>
      <c r="J991" s="285"/>
    </row>
    <row r="992" spans="2:15" ht="24.95" customHeight="1" x14ac:dyDescent="0.2">
      <c r="B992" s="141" t="s">
        <v>35</v>
      </c>
      <c r="C992" s="275" t="s">
        <v>112</v>
      </c>
      <c r="D992" s="275"/>
      <c r="E992" s="275" t="s">
        <v>111</v>
      </c>
      <c r="F992" s="275"/>
      <c r="G992" s="275" t="s">
        <v>42</v>
      </c>
      <c r="H992" s="275"/>
      <c r="I992" s="275" t="s">
        <v>18</v>
      </c>
      <c r="J992" s="275"/>
      <c r="L992" s="40"/>
    </row>
    <row r="993" spans="2:15" ht="24.95" customHeight="1" x14ac:dyDescent="0.2">
      <c r="B993" s="224" t="s">
        <v>159</v>
      </c>
      <c r="C993" s="272">
        <v>566971</v>
      </c>
      <c r="D993" s="272"/>
      <c r="E993" s="272">
        <v>195361</v>
      </c>
      <c r="F993" s="272"/>
      <c r="G993" s="267">
        <v>762332</v>
      </c>
      <c r="H993" s="267"/>
      <c r="I993" s="311">
        <v>9.4952239081933995E-2</v>
      </c>
      <c r="J993" s="311"/>
    </row>
    <row r="994" spans="2:15" ht="24.95" customHeight="1" x14ac:dyDescent="0.2">
      <c r="B994" s="224" t="s">
        <v>160</v>
      </c>
      <c r="C994" s="276">
        <v>293355</v>
      </c>
      <c r="D994" s="276"/>
      <c r="E994" s="276">
        <v>28644</v>
      </c>
      <c r="F994" s="276"/>
      <c r="G994" s="267">
        <v>321999</v>
      </c>
      <c r="H994" s="267"/>
      <c r="I994" s="277">
        <v>8.0624542282450001E-2</v>
      </c>
      <c r="J994" s="277"/>
    </row>
    <row r="995" spans="2:15" ht="24.95" customHeight="1" x14ac:dyDescent="0.2">
      <c r="B995" s="105" t="s">
        <v>43</v>
      </c>
      <c r="C995" s="271">
        <f>(C994-C993)/C993</f>
        <v>-0.48259258410042138</v>
      </c>
      <c r="D995" s="271"/>
      <c r="E995" s="271">
        <f>(E994-E993)/E993</f>
        <v>-0.8533791288947129</v>
      </c>
      <c r="F995" s="271"/>
      <c r="G995" s="271">
        <f>(G994-G993)/G993</f>
        <v>-0.5776131659172119</v>
      </c>
      <c r="H995" s="271"/>
      <c r="I995" s="271">
        <f>(I994-I993)/I993</f>
        <v>-0.1508937223388768</v>
      </c>
      <c r="J995" s="271"/>
    </row>
    <row r="996" spans="2:15" ht="24.95" customHeight="1" x14ac:dyDescent="0.2">
      <c r="B996" s="59"/>
      <c r="C996" s="59"/>
      <c r="D996" s="59"/>
      <c r="E996" s="59"/>
      <c r="F996" s="59"/>
      <c r="G996" s="59"/>
      <c r="H996" s="59"/>
      <c r="I996" s="59"/>
      <c r="J996" s="59"/>
      <c r="K996" s="43"/>
      <c r="L996" s="43"/>
      <c r="M996" s="59"/>
      <c r="N996" s="59"/>
      <c r="O996" s="59"/>
    </row>
    <row r="997" spans="2:15" ht="24.95" customHeight="1" x14ac:dyDescent="0.2">
      <c r="B997" s="59"/>
      <c r="C997" s="59"/>
      <c r="D997" s="59"/>
      <c r="E997" s="59"/>
      <c r="F997" s="59"/>
      <c r="G997" s="59"/>
      <c r="H997" s="59"/>
      <c r="I997" s="59"/>
      <c r="J997" s="59"/>
      <c r="K997" s="43"/>
      <c r="L997" s="43"/>
      <c r="M997" s="59"/>
      <c r="N997" s="59"/>
      <c r="O997" s="59"/>
    </row>
    <row r="998" spans="2:15" ht="24.95" customHeight="1" x14ac:dyDescent="0.2">
      <c r="B998" s="59"/>
      <c r="C998" s="59"/>
      <c r="D998" s="59"/>
      <c r="E998" s="59"/>
      <c r="F998" s="59"/>
      <c r="G998" s="59"/>
      <c r="H998" s="59"/>
      <c r="I998" s="59"/>
      <c r="J998" s="59"/>
      <c r="K998" s="43"/>
      <c r="L998" s="43"/>
      <c r="M998" s="59"/>
      <c r="N998" s="59"/>
      <c r="O998" s="59"/>
    </row>
    <row r="999" spans="2:15" ht="24.95" customHeight="1" x14ac:dyDescent="0.2">
      <c r="B999" s="59"/>
      <c r="C999" s="59"/>
      <c r="D999" s="59"/>
      <c r="E999" s="59"/>
      <c r="F999" s="59"/>
      <c r="G999" s="59"/>
      <c r="H999" s="59"/>
      <c r="I999" s="59"/>
      <c r="J999" s="59"/>
      <c r="K999" s="43"/>
      <c r="L999" s="43"/>
      <c r="M999" s="59"/>
      <c r="N999" s="59"/>
      <c r="O999" s="59"/>
    </row>
    <row r="1000" spans="2:15" ht="24.95" customHeight="1" x14ac:dyDescent="0.2">
      <c r="B1000" s="59"/>
      <c r="C1000" s="59"/>
      <c r="D1000" s="59"/>
      <c r="E1000" s="59"/>
      <c r="F1000" s="59"/>
      <c r="G1000" s="59"/>
      <c r="H1000" s="59"/>
      <c r="I1000" s="59"/>
      <c r="J1000" s="59"/>
      <c r="K1000" s="43"/>
      <c r="L1000" s="43"/>
      <c r="M1000" s="59"/>
      <c r="N1000" s="59"/>
      <c r="O1000" s="59"/>
    </row>
    <row r="1001" spans="2:15" ht="24.95" customHeight="1" x14ac:dyDescent="0.2">
      <c r="B1001" s="59"/>
      <c r="C1001" s="59"/>
      <c r="D1001" s="59"/>
      <c r="E1001" s="59"/>
      <c r="F1001" s="59"/>
      <c r="G1001" s="59"/>
      <c r="H1001" s="59"/>
      <c r="I1001" s="59"/>
      <c r="J1001" s="59"/>
      <c r="K1001" s="43"/>
      <c r="L1001" s="43"/>
      <c r="M1001" s="59"/>
      <c r="N1001" s="59"/>
      <c r="O1001" s="59"/>
    </row>
    <row r="1002" spans="2:15" ht="24.95" customHeight="1" x14ac:dyDescent="0.2">
      <c r="B1002" s="59"/>
      <c r="C1002" s="59"/>
      <c r="D1002" s="59"/>
      <c r="E1002" s="59"/>
      <c r="F1002" s="59"/>
      <c r="G1002" s="59"/>
      <c r="H1002" s="59"/>
      <c r="I1002" s="59"/>
      <c r="J1002" s="59"/>
      <c r="K1002" s="43"/>
      <c r="L1002" s="43"/>
      <c r="M1002" s="59"/>
      <c r="N1002" s="59"/>
      <c r="O1002" s="59"/>
    </row>
    <row r="1003" spans="2:15" ht="24.95" customHeight="1" x14ac:dyDescent="0.2">
      <c r="B1003" s="59"/>
      <c r="C1003" s="59"/>
      <c r="D1003" s="59"/>
      <c r="E1003" s="59"/>
      <c r="F1003" s="59"/>
      <c r="G1003" s="59"/>
      <c r="H1003" s="59"/>
      <c r="I1003" s="59"/>
      <c r="J1003" s="59"/>
      <c r="K1003" s="43"/>
      <c r="L1003" s="43"/>
      <c r="M1003" s="59"/>
      <c r="N1003" s="59"/>
      <c r="O1003" s="59"/>
    </row>
    <row r="1004" spans="2:15" ht="24.95" customHeight="1" x14ac:dyDescent="0.2">
      <c r="B1004" s="59"/>
      <c r="C1004" s="59"/>
      <c r="D1004" s="59"/>
      <c r="E1004" s="59"/>
      <c r="F1004" s="59"/>
      <c r="G1004" s="59"/>
      <c r="H1004" s="59"/>
      <c r="I1004" s="59"/>
      <c r="J1004" s="59"/>
      <c r="K1004" s="43"/>
      <c r="L1004" s="43"/>
      <c r="M1004" s="59"/>
      <c r="N1004" s="59"/>
      <c r="O1004" s="59"/>
    </row>
    <row r="1005" spans="2:15" ht="24.95" customHeight="1" x14ac:dyDescent="0.2">
      <c r="B1005" s="59"/>
      <c r="C1005" s="59"/>
      <c r="D1005" s="59"/>
      <c r="E1005" s="59"/>
      <c r="F1005" s="59"/>
      <c r="G1005" s="59"/>
      <c r="H1005" s="59"/>
      <c r="I1005" s="59"/>
      <c r="J1005" s="59"/>
      <c r="K1005" s="43"/>
      <c r="L1005" s="43"/>
      <c r="M1005" s="59"/>
      <c r="N1005" s="59"/>
      <c r="O1005" s="59"/>
    </row>
    <row r="1006" spans="2:15" ht="24.95" customHeight="1" x14ac:dyDescent="0.2">
      <c r="B1006" s="59"/>
      <c r="C1006" s="59"/>
      <c r="D1006" s="59"/>
      <c r="E1006" s="59"/>
      <c r="F1006" s="59"/>
      <c r="G1006" s="59"/>
      <c r="H1006" s="59"/>
      <c r="I1006" s="59"/>
      <c r="J1006" s="59"/>
      <c r="K1006" s="43"/>
      <c r="L1006" s="43"/>
      <c r="M1006" s="59"/>
      <c r="N1006" s="59"/>
      <c r="O1006" s="59"/>
    </row>
    <row r="1007" spans="2:15" ht="24.95" customHeight="1" x14ac:dyDescent="0.2">
      <c r="B1007" s="59"/>
      <c r="C1007" s="59"/>
      <c r="D1007" s="59"/>
      <c r="E1007" s="59"/>
      <c r="F1007" s="59"/>
      <c r="G1007" s="59"/>
      <c r="H1007" s="59"/>
      <c r="I1007" s="59"/>
      <c r="J1007" s="59"/>
      <c r="K1007" s="43"/>
      <c r="L1007" s="43"/>
      <c r="M1007" s="59"/>
      <c r="N1007" s="59"/>
      <c r="O1007" s="59"/>
    </row>
    <row r="1008" spans="2:15" ht="24.95" customHeight="1" x14ac:dyDescent="0.2">
      <c r="B1008" s="59"/>
      <c r="C1008" s="59"/>
      <c r="D1008" s="59"/>
      <c r="E1008" s="59"/>
      <c r="F1008" s="59"/>
      <c r="G1008" s="59"/>
      <c r="H1008" s="59"/>
      <c r="I1008" s="59"/>
      <c r="J1008" s="59"/>
      <c r="K1008" s="43"/>
      <c r="L1008" s="43"/>
      <c r="M1008" s="59"/>
      <c r="N1008" s="59"/>
      <c r="O1008" s="59"/>
    </row>
    <row r="1009" spans="2:15" ht="24.95" customHeight="1" x14ac:dyDescent="0.2">
      <c r="B1009" s="59"/>
      <c r="C1009" s="59"/>
      <c r="D1009" s="59"/>
      <c r="E1009" s="59"/>
      <c r="F1009" s="59"/>
      <c r="G1009" s="59"/>
      <c r="H1009" s="59"/>
      <c r="I1009" s="59"/>
      <c r="J1009" s="59"/>
      <c r="K1009" s="43"/>
      <c r="L1009" s="43"/>
      <c r="M1009" s="59"/>
      <c r="N1009" s="59"/>
      <c r="O1009" s="59"/>
    </row>
    <row r="1010" spans="2:15" ht="24.95" customHeight="1" x14ac:dyDescent="0.2">
      <c r="B1010" s="59"/>
      <c r="C1010" s="59"/>
      <c r="D1010" s="59"/>
      <c r="E1010" s="59"/>
      <c r="F1010" s="59"/>
      <c r="G1010" s="59"/>
      <c r="H1010" s="59"/>
      <c r="I1010" s="59"/>
      <c r="J1010" s="59"/>
      <c r="K1010" s="43"/>
      <c r="L1010" s="43"/>
      <c r="M1010" s="59"/>
      <c r="N1010" s="59"/>
      <c r="O1010" s="59"/>
    </row>
    <row r="1011" spans="2:15" ht="24.95" customHeight="1" x14ac:dyDescent="0.2">
      <c r="B1011" s="59"/>
      <c r="C1011" s="59"/>
      <c r="D1011" s="59"/>
      <c r="E1011" s="59"/>
      <c r="F1011" s="59"/>
      <c r="G1011" s="59"/>
      <c r="H1011" s="59"/>
      <c r="I1011" s="59"/>
      <c r="J1011" s="59"/>
      <c r="K1011" s="43"/>
      <c r="L1011" s="43"/>
      <c r="M1011" s="59"/>
      <c r="N1011" s="59"/>
      <c r="O1011" s="59"/>
    </row>
    <row r="1012" spans="2:15" ht="24.95" customHeight="1" x14ac:dyDescent="0.2">
      <c r="B1012" s="59"/>
      <c r="C1012" s="59"/>
      <c r="D1012" s="59"/>
      <c r="E1012" s="59"/>
      <c r="F1012" s="59"/>
      <c r="G1012" s="59"/>
      <c r="H1012" s="59"/>
      <c r="I1012" s="59"/>
      <c r="J1012" s="59"/>
      <c r="K1012" s="43"/>
      <c r="L1012" s="43"/>
      <c r="M1012" s="59"/>
      <c r="N1012" s="59"/>
      <c r="O1012" s="59"/>
    </row>
    <row r="1013" spans="2:15" ht="24.95" customHeight="1" x14ac:dyDescent="0.2">
      <c r="B1013" s="59"/>
      <c r="C1013" s="59"/>
      <c r="D1013" s="59"/>
      <c r="E1013" s="59"/>
      <c r="F1013" s="59"/>
      <c r="G1013" s="59"/>
      <c r="H1013" s="59"/>
      <c r="I1013" s="59"/>
      <c r="J1013" s="59"/>
      <c r="K1013" s="43"/>
      <c r="L1013" s="43"/>
      <c r="M1013" s="59"/>
      <c r="N1013" s="59"/>
      <c r="O1013" s="59"/>
    </row>
    <row r="1014" spans="2:15" ht="24.95" customHeight="1" x14ac:dyDescent="0.2">
      <c r="B1014" s="59"/>
      <c r="C1014" s="59"/>
      <c r="D1014" s="59"/>
      <c r="E1014" s="59"/>
      <c r="F1014" s="59"/>
      <c r="G1014" s="59"/>
      <c r="H1014" s="59"/>
      <c r="I1014" s="59"/>
      <c r="J1014" s="59"/>
      <c r="K1014" s="43"/>
      <c r="L1014" s="43"/>
      <c r="M1014" s="59"/>
      <c r="N1014" s="59"/>
      <c r="O1014" s="59"/>
    </row>
    <row r="1015" spans="2:15" ht="24.95" customHeight="1" x14ac:dyDescent="0.2">
      <c r="B1015" s="59"/>
      <c r="C1015" s="59"/>
      <c r="D1015" s="59"/>
      <c r="E1015" s="59"/>
      <c r="F1015" s="59"/>
      <c r="G1015" s="59"/>
      <c r="H1015" s="59"/>
      <c r="I1015" s="59"/>
      <c r="J1015" s="59"/>
      <c r="K1015" s="43"/>
      <c r="L1015" s="43"/>
      <c r="M1015" s="59"/>
      <c r="N1015" s="59"/>
      <c r="O1015" s="59"/>
    </row>
    <row r="1016" spans="2:15" ht="24.95" customHeight="1" x14ac:dyDescent="0.2">
      <c r="B1016" s="59"/>
      <c r="C1016" s="59"/>
      <c r="D1016" s="59"/>
      <c r="E1016" s="59"/>
      <c r="F1016" s="59"/>
      <c r="G1016" s="59"/>
      <c r="H1016" s="59"/>
      <c r="I1016" s="59"/>
      <c r="J1016" s="59"/>
      <c r="K1016" s="43"/>
      <c r="L1016" s="43"/>
      <c r="M1016" s="59"/>
      <c r="N1016" s="59"/>
      <c r="O1016" s="59"/>
    </row>
    <row r="1017" spans="2:15" ht="24.95" customHeight="1" x14ac:dyDescent="0.2"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59"/>
      <c r="N1017" s="59"/>
      <c r="O1017" s="59"/>
    </row>
    <row r="1018" spans="2:15" ht="24.95" customHeight="1" x14ac:dyDescent="0.2"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59"/>
      <c r="N1018" s="59"/>
      <c r="O1018" s="59"/>
    </row>
    <row r="1019" spans="2:15" ht="24.95" customHeight="1" x14ac:dyDescent="0.2"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59"/>
      <c r="N1019" s="59"/>
      <c r="O1019" s="59"/>
    </row>
    <row r="1020" spans="2:15" ht="24.95" customHeight="1" x14ac:dyDescent="0.2"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59"/>
      <c r="N1020" s="59"/>
      <c r="O1020" s="59"/>
    </row>
    <row r="1021" spans="2:15" ht="24.95" customHeight="1" x14ac:dyDescent="0.2"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59"/>
      <c r="N1021" s="59"/>
      <c r="O1021" s="59"/>
    </row>
    <row r="1022" spans="2:15" ht="24.95" customHeight="1" x14ac:dyDescent="0.2"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59"/>
      <c r="N1022" s="59"/>
      <c r="O1022" s="59"/>
    </row>
    <row r="1023" spans="2:15" ht="24.95" customHeight="1" x14ac:dyDescent="0.2"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59"/>
      <c r="N1023" s="59"/>
      <c r="O1023" s="59"/>
    </row>
    <row r="1024" spans="2:15" ht="24.95" customHeight="1" x14ac:dyDescent="0.2"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M1024" s="22">
        <v>13</v>
      </c>
      <c r="N1024" s="59"/>
    </row>
    <row r="1025" spans="2:13" ht="25.5" customHeight="1" x14ac:dyDescent="0.2">
      <c r="B1025" s="266" t="s">
        <v>122</v>
      </c>
      <c r="C1025" s="266"/>
      <c r="D1025" s="266"/>
      <c r="E1025" s="266"/>
      <c r="F1025" s="266"/>
      <c r="G1025" s="266"/>
      <c r="H1025" s="266"/>
      <c r="I1025" s="266"/>
      <c r="J1025" s="266"/>
      <c r="K1025" s="266"/>
      <c r="L1025" s="266"/>
      <c r="M1025" s="266"/>
    </row>
    <row r="1026" spans="2:13" ht="15" customHeight="1" x14ac:dyDescent="0.2">
      <c r="B1026" s="66"/>
      <c r="C1026" s="66"/>
      <c r="D1026" s="66"/>
      <c r="E1026" s="66"/>
      <c r="F1026" s="66"/>
      <c r="G1026" s="66"/>
      <c r="H1026" s="66"/>
      <c r="I1026" s="66"/>
      <c r="J1026" s="66"/>
      <c r="K1026" s="66"/>
      <c r="L1026" s="66"/>
    </row>
    <row r="1027" spans="2:13" ht="25.5" customHeight="1" x14ac:dyDescent="0.2">
      <c r="B1027" s="266" t="s">
        <v>118</v>
      </c>
      <c r="C1027" s="266"/>
      <c r="D1027" s="266"/>
      <c r="E1027" s="266"/>
      <c r="F1027" s="266"/>
      <c r="G1027" s="266"/>
      <c r="H1027" s="266"/>
      <c r="I1027" s="266"/>
      <c r="J1027" s="266"/>
      <c r="K1027" s="266"/>
      <c r="L1027" s="266"/>
      <c r="M1027" s="266"/>
    </row>
    <row r="1028" spans="2:13" s="13" customFormat="1" ht="15" customHeight="1" x14ac:dyDescent="0.2">
      <c r="B1028" s="150"/>
      <c r="C1028" s="150"/>
      <c r="D1028" s="150"/>
      <c r="E1028" s="150"/>
      <c r="F1028" s="150"/>
      <c r="G1028" s="150"/>
    </row>
    <row r="1029" spans="2:13" ht="24.95" customHeight="1" x14ac:dyDescent="0.2">
      <c r="B1029" s="281" t="s">
        <v>58</v>
      </c>
      <c r="C1029" s="281"/>
      <c r="D1029" s="281"/>
      <c r="E1029" s="281"/>
      <c r="F1029" s="281"/>
      <c r="G1029" s="281"/>
      <c r="H1029" s="281"/>
      <c r="I1029" s="281"/>
      <c r="J1029" s="281"/>
    </row>
    <row r="1030" spans="2:13" ht="24.95" customHeight="1" x14ac:dyDescent="0.2">
      <c r="B1030" s="279" t="s">
        <v>36</v>
      </c>
      <c r="C1030" s="309" t="s">
        <v>47</v>
      </c>
      <c r="D1030" s="309"/>
      <c r="E1030" s="309"/>
      <c r="F1030" s="309" t="s">
        <v>48</v>
      </c>
      <c r="G1030" s="309"/>
      <c r="H1030" s="309"/>
      <c r="I1030" s="137" t="s">
        <v>52</v>
      </c>
      <c r="J1030" s="139" t="s">
        <v>53</v>
      </c>
      <c r="M1030" s="45"/>
    </row>
    <row r="1031" spans="2:13" ht="24.95" customHeight="1" x14ac:dyDescent="0.2">
      <c r="B1031" s="280"/>
      <c r="C1031" s="135" t="s">
        <v>66</v>
      </c>
      <c r="D1031" s="135" t="s">
        <v>67</v>
      </c>
      <c r="E1031" s="187" t="s">
        <v>68</v>
      </c>
      <c r="F1031" s="135" t="s">
        <v>69</v>
      </c>
      <c r="G1031" s="135" t="s">
        <v>70</v>
      </c>
      <c r="H1031" s="136" t="s">
        <v>71</v>
      </c>
      <c r="I1031" s="138" t="s">
        <v>85</v>
      </c>
      <c r="J1031" s="140" t="s">
        <v>86</v>
      </c>
      <c r="K1031" s="19"/>
      <c r="M1031" s="45"/>
    </row>
    <row r="1032" spans="2:13" ht="24.95" customHeight="1" x14ac:dyDescent="0.2">
      <c r="B1032" s="133" t="s">
        <v>114</v>
      </c>
      <c r="C1032" s="250">
        <v>11</v>
      </c>
      <c r="D1032" s="250">
        <v>0</v>
      </c>
      <c r="E1032" s="227">
        <v>11</v>
      </c>
      <c r="F1032" s="250">
        <v>20</v>
      </c>
      <c r="G1032" s="250">
        <v>0</v>
      </c>
      <c r="H1032" s="228">
        <v>20</v>
      </c>
      <c r="I1032" s="225">
        <v>2.1721513999999999E-3</v>
      </c>
      <c r="J1032" s="229">
        <v>1.8181818181817999</v>
      </c>
      <c r="K1032" s="47"/>
      <c r="M1032" s="45"/>
    </row>
    <row r="1033" spans="2:13" ht="24.95" customHeight="1" x14ac:dyDescent="0.2">
      <c r="B1033" s="133" t="s">
        <v>5</v>
      </c>
      <c r="C1033" s="250">
        <v>0</v>
      </c>
      <c r="D1033" s="250">
        <v>2</v>
      </c>
      <c r="E1033" s="227">
        <v>2</v>
      </c>
      <c r="F1033" s="250">
        <v>0</v>
      </c>
      <c r="G1033" s="250">
        <v>2</v>
      </c>
      <c r="H1033" s="228">
        <v>2</v>
      </c>
      <c r="I1033" s="225">
        <v>1.9443539999999999E-4</v>
      </c>
      <c r="J1033" s="229">
        <v>1</v>
      </c>
      <c r="K1033" s="47"/>
      <c r="M1033" s="45"/>
    </row>
    <row r="1034" spans="2:13" ht="24.95" customHeight="1" x14ac:dyDescent="0.2">
      <c r="B1034" s="133" t="s">
        <v>22</v>
      </c>
      <c r="C1034" s="250">
        <v>56</v>
      </c>
      <c r="D1034" s="250">
        <v>22</v>
      </c>
      <c r="E1034" s="227">
        <v>78</v>
      </c>
      <c r="F1034" s="250">
        <v>156</v>
      </c>
      <c r="G1034" s="250">
        <v>175</v>
      </c>
      <c r="H1034" s="228">
        <v>331</v>
      </c>
      <c r="I1034" s="225">
        <v>2.52126859E-2</v>
      </c>
      <c r="J1034" s="229">
        <v>4.2435897435897001</v>
      </c>
      <c r="K1034" s="47"/>
      <c r="M1034" s="45"/>
    </row>
    <row r="1035" spans="2:13" ht="24.95" customHeight="1" x14ac:dyDescent="0.2">
      <c r="B1035" s="133" t="s">
        <v>7</v>
      </c>
      <c r="C1035" s="250">
        <v>5</v>
      </c>
      <c r="D1035" s="250">
        <v>1</v>
      </c>
      <c r="E1035" s="227">
        <v>6</v>
      </c>
      <c r="F1035" s="250">
        <v>8</v>
      </c>
      <c r="G1035" s="250">
        <v>1</v>
      </c>
      <c r="H1035" s="228">
        <v>9</v>
      </c>
      <c r="I1035" s="225">
        <v>1.28928927E-2</v>
      </c>
      <c r="J1035" s="229">
        <v>1.5</v>
      </c>
      <c r="K1035" s="47"/>
      <c r="M1035" s="45"/>
    </row>
    <row r="1036" spans="2:13" ht="24.95" customHeight="1" x14ac:dyDescent="0.2">
      <c r="B1036" s="133" t="s">
        <v>8</v>
      </c>
      <c r="C1036" s="250">
        <v>21</v>
      </c>
      <c r="D1036" s="250">
        <v>1</v>
      </c>
      <c r="E1036" s="227">
        <v>22</v>
      </c>
      <c r="F1036" s="250">
        <v>48</v>
      </c>
      <c r="G1036" s="250">
        <v>1</v>
      </c>
      <c r="H1036" s="228">
        <v>49</v>
      </c>
      <c r="I1036" s="225">
        <v>1.9840023200000001E-2</v>
      </c>
      <c r="J1036" s="229">
        <v>2.2272727272727</v>
      </c>
      <c r="K1036" s="47"/>
      <c r="M1036" s="45"/>
    </row>
    <row r="1037" spans="2:13" ht="24.95" customHeight="1" x14ac:dyDescent="0.2">
      <c r="B1037" s="133" t="s">
        <v>9</v>
      </c>
      <c r="C1037" s="250">
        <v>11</v>
      </c>
      <c r="D1037" s="250">
        <v>0</v>
      </c>
      <c r="E1037" s="227">
        <v>11</v>
      </c>
      <c r="F1037" s="250">
        <v>25</v>
      </c>
      <c r="G1037" s="250">
        <v>0</v>
      </c>
      <c r="H1037" s="228">
        <v>25</v>
      </c>
      <c r="I1037" s="225">
        <v>2.5989036999999999E-3</v>
      </c>
      <c r="J1037" s="229">
        <v>2.2727272727273</v>
      </c>
      <c r="K1037" s="47"/>
      <c r="M1037" s="45"/>
    </row>
    <row r="1038" spans="2:13" ht="24.95" customHeight="1" x14ac:dyDescent="0.2">
      <c r="B1038" s="133" t="s">
        <v>10</v>
      </c>
      <c r="C1038" s="250">
        <v>1</v>
      </c>
      <c r="D1038" s="250">
        <v>0</v>
      </c>
      <c r="E1038" s="227">
        <v>1</v>
      </c>
      <c r="F1038" s="250">
        <v>1</v>
      </c>
      <c r="G1038" s="250">
        <v>0</v>
      </c>
      <c r="H1038" s="228">
        <v>1</v>
      </c>
      <c r="I1038" s="225">
        <v>1.1434203999999999E-3</v>
      </c>
      <c r="J1038" s="229">
        <v>1</v>
      </c>
      <c r="K1038" s="47"/>
      <c r="M1038" s="45"/>
    </row>
    <row r="1039" spans="2:13" ht="24.95" customHeight="1" x14ac:dyDescent="0.2">
      <c r="B1039" s="133" t="s">
        <v>11</v>
      </c>
      <c r="C1039" s="250">
        <v>9</v>
      </c>
      <c r="D1039" s="250">
        <v>1</v>
      </c>
      <c r="E1039" s="227">
        <v>10</v>
      </c>
      <c r="F1039" s="250">
        <v>24</v>
      </c>
      <c r="G1039" s="250">
        <v>2</v>
      </c>
      <c r="H1039" s="228">
        <v>26</v>
      </c>
      <c r="I1039" s="225">
        <v>1.29390835E-2</v>
      </c>
      <c r="J1039" s="229">
        <v>2.6</v>
      </c>
      <c r="K1039" s="47"/>
      <c r="M1039" s="48"/>
    </row>
    <row r="1040" spans="2:13" ht="24.95" customHeight="1" x14ac:dyDescent="0.2">
      <c r="B1040" s="133" t="s">
        <v>12</v>
      </c>
      <c r="C1040" s="250">
        <v>5</v>
      </c>
      <c r="D1040" s="250">
        <v>0</v>
      </c>
      <c r="E1040" s="227">
        <v>5</v>
      </c>
      <c r="F1040" s="250">
        <v>5</v>
      </c>
      <c r="G1040" s="250">
        <v>0</v>
      </c>
      <c r="H1040" s="228">
        <v>5</v>
      </c>
      <c r="I1040" s="225">
        <v>3.4023416999999999E-3</v>
      </c>
      <c r="J1040" s="229">
        <v>1</v>
      </c>
      <c r="K1040" s="47"/>
      <c r="M1040" s="48"/>
    </row>
    <row r="1041" spans="2:14" ht="24.95" customHeight="1" x14ac:dyDescent="0.2">
      <c r="B1041" s="134" t="s">
        <v>14</v>
      </c>
      <c r="C1041" s="230">
        <v>119</v>
      </c>
      <c r="D1041" s="230">
        <v>27</v>
      </c>
      <c r="E1041" s="231">
        <v>146</v>
      </c>
      <c r="F1041" s="230">
        <v>287</v>
      </c>
      <c r="G1041" s="230">
        <v>181</v>
      </c>
      <c r="H1041" s="232">
        <v>468</v>
      </c>
      <c r="I1041" s="226">
        <v>9.4046188999999999E-3</v>
      </c>
      <c r="J1041" s="233">
        <v>3.2054794520547998</v>
      </c>
      <c r="M1041" s="48"/>
    </row>
    <row r="1042" spans="2:14" ht="24.95" customHeight="1" x14ac:dyDescent="0.2">
      <c r="B1042" s="217"/>
      <c r="C1042" s="54"/>
      <c r="D1042" s="54"/>
      <c r="E1042" s="55"/>
      <c r="F1042" s="54"/>
      <c r="G1042" s="54"/>
      <c r="H1042" s="55"/>
      <c r="I1042" s="63"/>
      <c r="J1042" s="64"/>
      <c r="K1042" s="68"/>
      <c r="L1042" s="68"/>
      <c r="M1042" s="67"/>
      <c r="N1042" s="19"/>
    </row>
    <row r="1043" spans="2:14" ht="24.95" customHeight="1" x14ac:dyDescent="0.2">
      <c r="B1043" s="71"/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</row>
    <row r="1044" spans="2:14" ht="24.95" customHeight="1" x14ac:dyDescent="0.2">
      <c r="B1044" s="69"/>
      <c r="C1044" s="69"/>
      <c r="D1044" s="69"/>
      <c r="E1044" s="69"/>
      <c r="F1044" s="69"/>
      <c r="G1044" s="69"/>
      <c r="H1044" s="69"/>
      <c r="I1044" s="69"/>
      <c r="J1044" s="69"/>
      <c r="K1044" s="70"/>
      <c r="L1044" s="70"/>
      <c r="M1044" s="70"/>
      <c r="N1044" s="70"/>
    </row>
    <row r="1045" spans="2:14" ht="24.95" customHeight="1" x14ac:dyDescent="0.2">
      <c r="B1045" s="65"/>
      <c r="C1045" s="65"/>
      <c r="D1045" s="65"/>
      <c r="E1045" s="65"/>
      <c r="G1045" s="65"/>
      <c r="H1045" s="65"/>
      <c r="I1045" s="65"/>
      <c r="J1045" s="65"/>
    </row>
    <row r="1046" spans="2:14" ht="24.95" customHeight="1" x14ac:dyDescent="0.2">
      <c r="B1046" s="65"/>
      <c r="C1046" s="65"/>
      <c r="D1046" s="65"/>
      <c r="E1046" s="65"/>
      <c r="G1046" s="65"/>
      <c r="H1046" s="65"/>
      <c r="I1046" s="65"/>
      <c r="J1046" s="65"/>
    </row>
    <row r="1047" spans="2:14" ht="24.95" customHeight="1" x14ac:dyDescent="0.2">
      <c r="B1047" s="65"/>
      <c r="C1047" s="65"/>
      <c r="D1047" s="65"/>
      <c r="E1047" s="65"/>
      <c r="G1047" s="65"/>
      <c r="H1047" s="65"/>
      <c r="I1047" s="65"/>
      <c r="J1047" s="65"/>
    </row>
    <row r="1048" spans="2:14" ht="24.95" customHeight="1" x14ac:dyDescent="0.2">
      <c r="B1048" s="65"/>
      <c r="C1048" s="65"/>
      <c r="D1048" s="65"/>
      <c r="E1048" s="65"/>
      <c r="G1048" s="65"/>
      <c r="H1048" s="65"/>
      <c r="I1048" s="65"/>
      <c r="J1048" s="65"/>
    </row>
    <row r="1049" spans="2:14" ht="24.95" customHeight="1" x14ac:dyDescent="0.2">
      <c r="B1049" s="65"/>
      <c r="C1049" s="65"/>
      <c r="D1049" s="65"/>
      <c r="E1049" s="65"/>
      <c r="G1049" s="65"/>
      <c r="H1049" s="65"/>
      <c r="I1049" s="65"/>
      <c r="J1049" s="65"/>
    </row>
    <row r="1050" spans="2:14" ht="24.95" customHeight="1" x14ac:dyDescent="0.2">
      <c r="B1050" s="65"/>
      <c r="C1050" s="65"/>
      <c r="D1050" s="65"/>
      <c r="E1050" s="65"/>
      <c r="G1050" s="65"/>
      <c r="H1050" s="65"/>
      <c r="I1050" s="65"/>
      <c r="J1050" s="65"/>
    </row>
    <row r="1051" spans="2:14" ht="24.95" customHeight="1" x14ac:dyDescent="0.2">
      <c r="B1051" s="65"/>
      <c r="C1051" s="65"/>
      <c r="D1051" s="65"/>
      <c r="E1051" s="65"/>
      <c r="G1051" s="65"/>
      <c r="H1051" s="65"/>
      <c r="I1051" s="65"/>
      <c r="J1051" s="65"/>
    </row>
    <row r="1052" spans="2:14" ht="24.95" customHeight="1" x14ac:dyDescent="0.2">
      <c r="B1052" s="65"/>
      <c r="C1052" s="65"/>
      <c r="D1052" s="65"/>
      <c r="E1052" s="65"/>
      <c r="G1052" s="65"/>
      <c r="H1052" s="65"/>
      <c r="I1052" s="65"/>
      <c r="J1052" s="65"/>
    </row>
    <row r="1053" spans="2:14" ht="24.95" customHeight="1" x14ac:dyDescent="0.2">
      <c r="B1053" s="65"/>
      <c r="C1053" s="65"/>
      <c r="D1053" s="65"/>
      <c r="E1053" s="65"/>
      <c r="G1053" s="65"/>
      <c r="H1053" s="65"/>
      <c r="I1053" s="65"/>
      <c r="J1053" s="65"/>
    </row>
    <row r="1054" spans="2:14" ht="24.95" customHeight="1" x14ac:dyDescent="0.2">
      <c r="B1054" s="65"/>
      <c r="C1054" s="65"/>
      <c r="D1054" s="65"/>
      <c r="E1054" s="65"/>
      <c r="G1054" s="65"/>
      <c r="H1054" s="65"/>
      <c r="I1054" s="65"/>
      <c r="J1054" s="65"/>
    </row>
    <row r="1055" spans="2:14" ht="25.5" customHeight="1" x14ac:dyDescent="0.2">
      <c r="B1055" s="265" t="s">
        <v>169</v>
      </c>
      <c r="C1055" s="265"/>
      <c r="D1055" s="265"/>
      <c r="E1055" s="265"/>
      <c r="F1055" s="265"/>
      <c r="G1055" s="265"/>
      <c r="H1055" s="265"/>
      <c r="I1055" s="265"/>
      <c r="J1055" s="265"/>
      <c r="K1055" s="265"/>
      <c r="L1055" s="265"/>
      <c r="M1055" s="265"/>
    </row>
    <row r="1056" spans="2:14" ht="15" customHeight="1" x14ac:dyDescent="0.2">
      <c r="B1056" s="57"/>
      <c r="C1056" s="57"/>
      <c r="D1056" s="57"/>
      <c r="E1056" s="57"/>
      <c r="F1056" s="57"/>
      <c r="G1056" s="57"/>
    </row>
    <row r="1057" spans="2:15" ht="24.95" customHeight="1" x14ac:dyDescent="0.2">
      <c r="B1057" s="273" t="s">
        <v>13</v>
      </c>
      <c r="C1057" s="273"/>
      <c r="D1057" s="273"/>
      <c r="E1057" s="273"/>
      <c r="F1057" s="273"/>
      <c r="G1057" s="273"/>
      <c r="H1057" s="273"/>
      <c r="I1057" s="39"/>
      <c r="J1057" s="39"/>
      <c r="K1057" s="39"/>
      <c r="L1057" s="39"/>
      <c r="M1057" s="13"/>
      <c r="N1057" s="13"/>
      <c r="O1057" s="13"/>
    </row>
    <row r="1058" spans="2:15" ht="24.95" customHeight="1" x14ac:dyDescent="0.2">
      <c r="B1058" s="132" t="s">
        <v>35</v>
      </c>
      <c r="C1058" s="274" t="s">
        <v>62</v>
      </c>
      <c r="D1058" s="274"/>
      <c r="E1058" s="274" t="s">
        <v>63</v>
      </c>
      <c r="F1058" s="274"/>
      <c r="G1058" s="274" t="s">
        <v>0</v>
      </c>
      <c r="H1058" s="274"/>
      <c r="I1058" s="39"/>
      <c r="J1058" s="39"/>
      <c r="K1058" s="39"/>
      <c r="L1058" s="39"/>
      <c r="M1058" s="13"/>
      <c r="N1058" s="13"/>
      <c r="O1058" s="13"/>
    </row>
    <row r="1059" spans="2:15" ht="24.95" customHeight="1" x14ac:dyDescent="0.2">
      <c r="B1059" s="224" t="s">
        <v>176</v>
      </c>
      <c r="C1059" s="272">
        <v>7054</v>
      </c>
      <c r="D1059" s="272"/>
      <c r="E1059" s="272">
        <v>1674</v>
      </c>
      <c r="F1059" s="272"/>
      <c r="G1059" s="267">
        <v>8728</v>
      </c>
      <c r="H1059" s="269"/>
      <c r="I1059" s="39"/>
      <c r="J1059" s="39"/>
      <c r="K1059" s="39"/>
      <c r="L1059" s="39"/>
      <c r="M1059" s="13"/>
      <c r="N1059" s="13"/>
      <c r="O1059" s="13"/>
    </row>
    <row r="1060" spans="2:15" ht="24.95" customHeight="1" x14ac:dyDescent="0.2">
      <c r="B1060" s="224" t="s">
        <v>156</v>
      </c>
      <c r="C1060" s="276">
        <v>119</v>
      </c>
      <c r="D1060" s="276"/>
      <c r="E1060" s="276">
        <v>27</v>
      </c>
      <c r="F1060" s="276"/>
      <c r="G1060" s="267">
        <v>146</v>
      </c>
      <c r="H1060" s="269"/>
      <c r="I1060" s="39"/>
      <c r="J1060" s="39"/>
      <c r="K1060" s="39"/>
      <c r="L1060" s="39"/>
      <c r="M1060" s="13"/>
      <c r="N1060" s="13"/>
      <c r="O1060" s="13"/>
    </row>
    <row r="1061" spans="2:15" ht="24.95" customHeight="1" x14ac:dyDescent="0.2">
      <c r="B1061" s="113" t="s">
        <v>43</v>
      </c>
      <c r="C1061" s="270">
        <f>(C1060-C1059)/C1059</f>
        <v>-0.98313013892826762</v>
      </c>
      <c r="D1061" s="270"/>
      <c r="E1061" s="270">
        <f>(E1060-E1059)/E1059</f>
        <v>-0.9838709677419355</v>
      </c>
      <c r="F1061" s="270"/>
      <c r="G1061" s="270">
        <f>(G1060-G1059)/G1059</f>
        <v>-0.98327222731439046</v>
      </c>
      <c r="H1061" s="270"/>
      <c r="I1061" s="39"/>
      <c r="J1061" s="39"/>
      <c r="K1061" s="39"/>
      <c r="L1061" s="39"/>
      <c r="M1061" s="13"/>
      <c r="N1061" s="13"/>
      <c r="O1061" s="13"/>
    </row>
    <row r="1062" spans="2:15" ht="24.95" customHeight="1" x14ac:dyDescent="0.2"/>
    <row r="1063" spans="2:15" ht="24.95" customHeight="1" x14ac:dyDescent="0.2"/>
    <row r="1064" spans="2:15" ht="24.95" customHeight="1" x14ac:dyDescent="0.2"/>
    <row r="1065" spans="2:15" ht="24.95" customHeight="1" x14ac:dyDescent="0.2"/>
    <row r="1066" spans="2:15" ht="24.95" customHeight="1" x14ac:dyDescent="0.2"/>
    <row r="1067" spans="2:15" ht="24.95" customHeight="1" x14ac:dyDescent="0.2"/>
    <row r="1068" spans="2:15" ht="24.95" customHeight="1" x14ac:dyDescent="0.2"/>
    <row r="1069" spans="2:15" ht="24.95" customHeight="1" x14ac:dyDescent="0.2"/>
    <row r="1070" spans="2:15" ht="24.95" customHeight="1" x14ac:dyDescent="0.2"/>
    <row r="1071" spans="2:15" ht="24.95" customHeight="1" x14ac:dyDescent="0.2"/>
    <row r="1072" spans="2:15" ht="24.95" customHeight="1" x14ac:dyDescent="0.2"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L1072" s="43"/>
    </row>
    <row r="1073" spans="2:13" ht="24.95" customHeight="1" x14ac:dyDescent="0.2">
      <c r="B1073" s="285" t="s">
        <v>15</v>
      </c>
      <c r="C1073" s="285"/>
      <c r="D1073" s="285"/>
      <c r="E1073" s="285"/>
      <c r="F1073" s="285"/>
      <c r="G1073" s="285"/>
      <c r="H1073" s="285"/>
      <c r="I1073" s="285"/>
      <c r="J1073" s="285"/>
    </row>
    <row r="1074" spans="2:13" ht="24.95" customHeight="1" x14ac:dyDescent="0.2">
      <c r="B1074" s="141" t="s">
        <v>35</v>
      </c>
      <c r="C1074" s="275" t="s">
        <v>64</v>
      </c>
      <c r="D1074" s="275"/>
      <c r="E1074" s="275" t="s">
        <v>65</v>
      </c>
      <c r="F1074" s="275"/>
      <c r="G1074" s="275" t="s">
        <v>1</v>
      </c>
      <c r="H1074" s="275"/>
      <c r="I1074" s="275" t="s">
        <v>18</v>
      </c>
      <c r="J1074" s="275"/>
      <c r="L1074" s="40"/>
    </row>
    <row r="1075" spans="2:13" ht="24.95" customHeight="1" x14ac:dyDescent="0.2">
      <c r="B1075" s="224" t="s">
        <v>176</v>
      </c>
      <c r="C1075" s="306">
        <v>14569</v>
      </c>
      <c r="D1075" s="306"/>
      <c r="E1075" s="306">
        <v>2265</v>
      </c>
      <c r="F1075" s="306"/>
      <c r="G1075" s="267">
        <v>16834</v>
      </c>
      <c r="H1075" s="267"/>
      <c r="I1075" s="268">
        <v>0.12837544140000001</v>
      </c>
      <c r="J1075" s="269"/>
    </row>
    <row r="1076" spans="2:13" ht="24.95" customHeight="1" x14ac:dyDescent="0.2">
      <c r="B1076" s="224" t="s">
        <v>156</v>
      </c>
      <c r="C1076" s="306">
        <v>287</v>
      </c>
      <c r="D1076" s="306"/>
      <c r="E1076" s="306">
        <v>181</v>
      </c>
      <c r="F1076" s="306"/>
      <c r="G1076" s="267">
        <v>468</v>
      </c>
      <c r="H1076" s="267"/>
      <c r="I1076" s="268">
        <v>9.4046188999999999E-3</v>
      </c>
      <c r="J1076" s="269"/>
    </row>
    <row r="1077" spans="2:13" ht="24.95" customHeight="1" x14ac:dyDescent="0.2">
      <c r="B1077" s="105" t="s">
        <v>43</v>
      </c>
      <c r="C1077" s="271">
        <f>(C1076-C1075)/C1075</f>
        <v>-0.98030063834168435</v>
      </c>
      <c r="D1077" s="271"/>
      <c r="E1077" s="271">
        <f>(E1076-E1075)/E1075</f>
        <v>-0.9200883002207505</v>
      </c>
      <c r="F1077" s="271"/>
      <c r="G1077" s="271">
        <f>(G1076-G1075)/G1075</f>
        <v>-0.97219912082689797</v>
      </c>
      <c r="H1077" s="271"/>
      <c r="I1077" s="271">
        <f>(I1076-I1075)/I1075</f>
        <v>-0.92674129259118565</v>
      </c>
      <c r="J1077" s="271"/>
    </row>
    <row r="1078" spans="2:13" ht="24.95" customHeight="1" x14ac:dyDescent="0.2"/>
    <row r="1079" spans="2:13" ht="24.95" customHeight="1" x14ac:dyDescent="0.2"/>
    <row r="1080" spans="2:13" ht="24.95" customHeight="1" x14ac:dyDescent="0.2"/>
    <row r="1081" spans="2:13" ht="24.95" customHeight="1" x14ac:dyDescent="0.2"/>
    <row r="1082" spans="2:13" ht="24.95" customHeight="1" x14ac:dyDescent="0.2"/>
    <row r="1083" spans="2:13" ht="24.95" customHeight="1" x14ac:dyDescent="0.2"/>
    <row r="1084" spans="2:13" ht="24.95" customHeight="1" x14ac:dyDescent="0.2"/>
    <row r="1085" spans="2:13" ht="24.95" customHeight="1" x14ac:dyDescent="0.2"/>
    <row r="1086" spans="2:13" ht="24.95" customHeight="1" x14ac:dyDescent="0.2">
      <c r="M1086" s="22">
        <v>14</v>
      </c>
    </row>
    <row r="1087" spans="2:13" ht="25.5" customHeight="1" x14ac:dyDescent="0.2">
      <c r="B1087" s="264" t="s">
        <v>170</v>
      </c>
      <c r="C1087" s="264"/>
      <c r="D1087" s="264"/>
      <c r="E1087" s="264"/>
      <c r="F1087" s="264"/>
      <c r="G1087" s="264"/>
      <c r="H1087" s="264"/>
      <c r="I1087" s="264"/>
      <c r="J1087" s="264"/>
      <c r="K1087" s="264"/>
      <c r="L1087" s="264"/>
      <c r="M1087" s="264"/>
    </row>
    <row r="1088" spans="2:13" ht="15" customHeight="1" x14ac:dyDescent="0.2">
      <c r="B1088" s="57"/>
      <c r="C1088" s="57"/>
      <c r="D1088" s="57"/>
      <c r="E1088" s="57"/>
      <c r="F1088" s="57"/>
      <c r="G1088" s="57"/>
    </row>
    <row r="1089" spans="2:15" ht="24.95" customHeight="1" x14ac:dyDescent="0.2">
      <c r="B1089" s="273" t="s">
        <v>13</v>
      </c>
      <c r="C1089" s="273"/>
      <c r="D1089" s="273"/>
      <c r="E1089" s="273"/>
      <c r="F1089" s="273"/>
      <c r="G1089" s="273"/>
      <c r="H1089" s="273"/>
      <c r="I1089" s="39"/>
      <c r="J1089" s="39"/>
      <c r="K1089" s="39"/>
      <c r="L1089" s="39"/>
      <c r="M1089" s="13"/>
      <c r="N1089" s="13"/>
      <c r="O1089" s="13"/>
    </row>
    <row r="1090" spans="2:15" ht="24.95" customHeight="1" x14ac:dyDescent="0.2">
      <c r="B1090" s="132" t="s">
        <v>35</v>
      </c>
      <c r="C1090" s="274" t="s">
        <v>62</v>
      </c>
      <c r="D1090" s="274"/>
      <c r="E1090" s="274" t="s">
        <v>110</v>
      </c>
      <c r="F1090" s="274"/>
      <c r="G1090" s="274" t="s">
        <v>0</v>
      </c>
      <c r="H1090" s="274"/>
      <c r="I1090" s="39"/>
      <c r="J1090" s="39"/>
      <c r="K1090" s="39"/>
      <c r="L1090" s="39"/>
      <c r="M1090" s="13"/>
      <c r="N1090" s="13"/>
      <c r="O1090" s="13"/>
    </row>
    <row r="1091" spans="2:15" ht="24.95" customHeight="1" x14ac:dyDescent="0.2">
      <c r="B1091" s="224" t="s">
        <v>159</v>
      </c>
      <c r="C1091" s="306">
        <v>131790</v>
      </c>
      <c r="D1091" s="306"/>
      <c r="E1091" s="306">
        <v>145724</v>
      </c>
      <c r="F1091" s="306"/>
      <c r="G1091" s="267">
        <v>277514</v>
      </c>
      <c r="H1091" s="269"/>
      <c r="I1091" s="39"/>
      <c r="J1091" s="39"/>
      <c r="K1091" s="39"/>
      <c r="L1091" s="39"/>
      <c r="M1091" s="13"/>
      <c r="N1091" s="13"/>
      <c r="O1091" s="13"/>
    </row>
    <row r="1092" spans="2:15" ht="24.95" customHeight="1" x14ac:dyDescent="0.2">
      <c r="B1092" s="224" t="s">
        <v>160</v>
      </c>
      <c r="C1092" s="276">
        <v>28446</v>
      </c>
      <c r="D1092" s="276"/>
      <c r="E1092" s="276">
        <v>10573</v>
      </c>
      <c r="F1092" s="276"/>
      <c r="G1092" s="267">
        <v>39019</v>
      </c>
      <c r="H1092" s="269"/>
      <c r="I1092" s="39"/>
      <c r="J1092" s="39"/>
      <c r="K1092" s="39"/>
      <c r="L1092" s="39"/>
      <c r="M1092" s="13"/>
      <c r="N1092" s="13"/>
      <c r="O1092" s="13"/>
    </row>
    <row r="1093" spans="2:15" ht="24.95" customHeight="1" x14ac:dyDescent="0.2">
      <c r="B1093" s="113" t="s">
        <v>43</v>
      </c>
      <c r="C1093" s="270">
        <f>(C1092-C1091)/C1091</f>
        <v>-0.78415661279307991</v>
      </c>
      <c r="D1093" s="270"/>
      <c r="E1093" s="270">
        <f>(E1092-E1091)/E1091</f>
        <v>-0.92744503307622628</v>
      </c>
      <c r="F1093" s="270"/>
      <c r="G1093" s="270">
        <f>(G1092-G1091)/G1091</f>
        <v>-0.8593980844209661</v>
      </c>
      <c r="H1093" s="270"/>
      <c r="I1093" s="39"/>
      <c r="J1093" s="39"/>
      <c r="K1093" s="39"/>
      <c r="L1093" s="39"/>
      <c r="M1093" s="13"/>
      <c r="N1093" s="13"/>
      <c r="O1093" s="13"/>
    </row>
    <row r="1094" spans="2:15" ht="24.95" customHeight="1" x14ac:dyDescent="0.2">
      <c r="B1094" s="38"/>
      <c r="C1094" s="39"/>
      <c r="D1094" s="39"/>
      <c r="E1094" s="39"/>
      <c r="F1094" s="58"/>
      <c r="G1094" s="38"/>
      <c r="H1094" s="38"/>
      <c r="I1094" s="39"/>
      <c r="J1094" s="39"/>
      <c r="K1094" s="39"/>
      <c r="L1094" s="39"/>
      <c r="M1094" s="13"/>
      <c r="N1094" s="13"/>
      <c r="O1094" s="13"/>
    </row>
    <row r="1095" spans="2:15" ht="24.95" customHeight="1" x14ac:dyDescent="0.2">
      <c r="B1095" s="38"/>
      <c r="C1095" s="39"/>
      <c r="D1095" s="39"/>
      <c r="E1095" s="39"/>
      <c r="F1095" s="58"/>
      <c r="G1095" s="38"/>
      <c r="H1095" s="38"/>
      <c r="I1095" s="39"/>
      <c r="J1095" s="39"/>
      <c r="K1095" s="39"/>
      <c r="L1095" s="39"/>
      <c r="M1095" s="13"/>
      <c r="N1095" s="13"/>
      <c r="O1095" s="13"/>
    </row>
    <row r="1096" spans="2:15" ht="24.95" customHeight="1" x14ac:dyDescent="0.2">
      <c r="B1096" s="38"/>
      <c r="C1096" s="39"/>
      <c r="D1096" s="39"/>
      <c r="E1096" s="39"/>
      <c r="F1096" s="58"/>
      <c r="G1096" s="38"/>
      <c r="H1096" s="38"/>
      <c r="I1096" s="39"/>
      <c r="J1096" s="39"/>
      <c r="K1096" s="39"/>
      <c r="L1096" s="39"/>
      <c r="M1096" s="13"/>
      <c r="N1096" s="13"/>
      <c r="O1096" s="13"/>
    </row>
    <row r="1097" spans="2:15" ht="24.95" customHeight="1" x14ac:dyDescent="0.2">
      <c r="B1097" s="38"/>
      <c r="C1097" s="39"/>
      <c r="D1097" s="39"/>
      <c r="E1097" s="39"/>
      <c r="F1097" s="58"/>
      <c r="G1097" s="38"/>
      <c r="H1097" s="38"/>
      <c r="I1097" s="39"/>
      <c r="J1097" s="39"/>
      <c r="K1097" s="39"/>
      <c r="L1097" s="39"/>
      <c r="M1097" s="13"/>
      <c r="N1097" s="13"/>
      <c r="O1097" s="13"/>
    </row>
    <row r="1098" spans="2:15" ht="24.95" customHeight="1" x14ac:dyDescent="0.2">
      <c r="B1098" s="38"/>
      <c r="C1098" s="39"/>
      <c r="D1098" s="39"/>
      <c r="E1098" s="39"/>
      <c r="F1098" s="58"/>
      <c r="G1098" s="38"/>
      <c r="H1098" s="38"/>
      <c r="I1098" s="39"/>
      <c r="J1098" s="39"/>
      <c r="K1098" s="39"/>
      <c r="L1098" s="39"/>
      <c r="M1098" s="13"/>
      <c r="N1098" s="13"/>
      <c r="O1098" s="13"/>
    </row>
    <row r="1099" spans="2:15" ht="24.95" customHeight="1" x14ac:dyDescent="0.2">
      <c r="B1099" s="38"/>
      <c r="C1099" s="39"/>
      <c r="D1099" s="39"/>
      <c r="E1099" s="39"/>
      <c r="F1099" s="58"/>
      <c r="G1099" s="38"/>
      <c r="H1099" s="38"/>
      <c r="I1099" s="39"/>
      <c r="J1099" s="39"/>
      <c r="K1099" s="39"/>
      <c r="L1099" s="39"/>
      <c r="M1099" s="13"/>
      <c r="N1099" s="13"/>
      <c r="O1099" s="13"/>
    </row>
    <row r="1100" spans="2:15" ht="24.95" customHeight="1" x14ac:dyDescent="0.2">
      <c r="B1100" s="38"/>
      <c r="C1100" s="39"/>
      <c r="D1100" s="39"/>
      <c r="E1100" s="39"/>
      <c r="F1100" s="58"/>
      <c r="G1100" s="38"/>
      <c r="H1100" s="38"/>
      <c r="I1100" s="39"/>
      <c r="J1100" s="39"/>
      <c r="K1100" s="39"/>
      <c r="L1100" s="39"/>
      <c r="M1100" s="13"/>
      <c r="N1100" s="13"/>
      <c r="O1100" s="13"/>
    </row>
    <row r="1101" spans="2:15" ht="24.95" customHeight="1" x14ac:dyDescent="0.2">
      <c r="B1101" s="149"/>
      <c r="C1101" s="149"/>
      <c r="D1101" s="149"/>
      <c r="E1101" s="149"/>
      <c r="F1101" s="149"/>
      <c r="G1101" s="149"/>
      <c r="H1101" s="149"/>
      <c r="I1101" s="149"/>
      <c r="J1101" s="149"/>
      <c r="K1101" s="149"/>
      <c r="L1101" s="149"/>
      <c r="M1101" s="59"/>
      <c r="N1101" s="59"/>
      <c r="O1101" s="59"/>
    </row>
    <row r="1102" spans="2:15" ht="24.95" customHeight="1" x14ac:dyDescent="0.2">
      <c r="B1102" s="59"/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</row>
    <row r="1103" spans="2:15" ht="24.95" customHeight="1" x14ac:dyDescent="0.2">
      <c r="B1103" s="59"/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</row>
    <row r="1104" spans="2:15" ht="24.95" customHeight="1" x14ac:dyDescent="0.2">
      <c r="B1104" s="59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</row>
    <row r="1105" spans="2:15" ht="24.95" customHeight="1" x14ac:dyDescent="0.2">
      <c r="B1105" s="59"/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</row>
    <row r="1106" spans="2:15" ht="24.95" customHeight="1" x14ac:dyDescent="0.2">
      <c r="B1106" s="59"/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</row>
    <row r="1107" spans="2:15" ht="24.95" customHeight="1" x14ac:dyDescent="0.2">
      <c r="B1107" s="59"/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</row>
    <row r="1108" spans="2:15" ht="24.95" customHeight="1" x14ac:dyDescent="0.2">
      <c r="B1108" s="59"/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</row>
    <row r="1109" spans="2:15" ht="24.95" customHeight="1" x14ac:dyDescent="0.2">
      <c r="B1109" s="59"/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</row>
    <row r="1110" spans="2:15" ht="24.95" customHeight="1" x14ac:dyDescent="0.2">
      <c r="B1110" s="59"/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</row>
    <row r="1111" spans="2:15" ht="24.95" customHeight="1" x14ac:dyDescent="0.2">
      <c r="B1111" s="59"/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</row>
    <row r="1112" spans="2:15" ht="24.95" customHeight="1" x14ac:dyDescent="0.2">
      <c r="B1112" s="59"/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</row>
    <row r="1113" spans="2:15" ht="24.95" customHeight="1" x14ac:dyDescent="0.2">
      <c r="B1113" s="59"/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</row>
    <row r="1114" spans="2:15" ht="24.95" customHeight="1" x14ac:dyDescent="0.2">
      <c r="B1114" s="59"/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</row>
    <row r="1115" spans="2:15" ht="24.95" customHeight="1" x14ac:dyDescent="0.2">
      <c r="B1115" s="285" t="s">
        <v>15</v>
      </c>
      <c r="C1115" s="285"/>
      <c r="D1115" s="285"/>
      <c r="E1115" s="285"/>
      <c r="F1115" s="285"/>
      <c r="G1115" s="285"/>
      <c r="H1115" s="285"/>
      <c r="I1115" s="285"/>
      <c r="J1115" s="285"/>
    </row>
    <row r="1116" spans="2:15" ht="24.95" customHeight="1" x14ac:dyDescent="0.2">
      <c r="B1116" s="141" t="s">
        <v>35</v>
      </c>
      <c r="C1116" s="275" t="s">
        <v>112</v>
      </c>
      <c r="D1116" s="275"/>
      <c r="E1116" s="275" t="s">
        <v>111</v>
      </c>
      <c r="F1116" s="275"/>
      <c r="G1116" s="275" t="s">
        <v>42</v>
      </c>
      <c r="H1116" s="275"/>
      <c r="I1116" s="275" t="s">
        <v>18</v>
      </c>
      <c r="J1116" s="275"/>
      <c r="L1116" s="40"/>
    </row>
    <row r="1117" spans="2:15" ht="24.95" customHeight="1" x14ac:dyDescent="0.2">
      <c r="B1117" s="224" t="s">
        <v>159</v>
      </c>
      <c r="C1117" s="306">
        <v>245093</v>
      </c>
      <c r="D1117" s="306"/>
      <c r="E1117" s="306">
        <v>160991</v>
      </c>
      <c r="F1117" s="306"/>
      <c r="G1117" s="267">
        <v>406084</v>
      </c>
      <c r="H1117" s="267"/>
      <c r="I1117" s="268">
        <v>0.20542540236522</v>
      </c>
      <c r="J1117" s="269"/>
    </row>
    <row r="1118" spans="2:15" ht="24.95" customHeight="1" x14ac:dyDescent="0.2">
      <c r="B1118" s="224" t="s">
        <v>160</v>
      </c>
      <c r="C1118" s="276">
        <v>46632</v>
      </c>
      <c r="D1118" s="276"/>
      <c r="E1118" s="276">
        <v>14710</v>
      </c>
      <c r="F1118" s="276"/>
      <c r="G1118" s="267">
        <v>61342</v>
      </c>
      <c r="H1118" s="267"/>
      <c r="I1118" s="277">
        <v>6.9874924392888005E-2</v>
      </c>
      <c r="J1118" s="277"/>
    </row>
    <row r="1119" spans="2:15" ht="24.95" customHeight="1" x14ac:dyDescent="0.2">
      <c r="B1119" s="105" t="s">
        <v>43</v>
      </c>
      <c r="C1119" s="271">
        <f>(C1118-C1117)/C1117</f>
        <v>-0.80973752820357991</v>
      </c>
      <c r="D1119" s="271"/>
      <c r="E1119" s="271">
        <f>(E1118-E1117)/E1117</f>
        <v>-0.90862843264530313</v>
      </c>
      <c r="F1119" s="271"/>
      <c r="G1119" s="271">
        <f>(G1118-G1117)/G1117</f>
        <v>-0.84894258330788708</v>
      </c>
      <c r="H1119" s="271"/>
      <c r="I1119" s="271">
        <f>(I1118-I1117)/I1117</f>
        <v>-0.6598525616191353</v>
      </c>
      <c r="J1119" s="271"/>
    </row>
    <row r="1120" spans="2:15" ht="24.95" customHeight="1" x14ac:dyDescent="0.2">
      <c r="B1120" s="59"/>
      <c r="C1120" s="59"/>
      <c r="D1120" s="59"/>
      <c r="E1120" s="59"/>
      <c r="F1120" s="59"/>
      <c r="G1120" s="59"/>
      <c r="H1120" s="59"/>
      <c r="I1120" s="59"/>
      <c r="J1120" s="59"/>
      <c r="K1120" s="43"/>
      <c r="L1120" s="43"/>
      <c r="M1120" s="59"/>
      <c r="N1120" s="59"/>
      <c r="O1120" s="59"/>
    </row>
    <row r="1121" spans="2:15" ht="24.95" customHeight="1" x14ac:dyDescent="0.2">
      <c r="B1121" s="59"/>
      <c r="C1121" s="59"/>
      <c r="D1121" s="59"/>
      <c r="E1121" s="59"/>
      <c r="F1121" s="59"/>
      <c r="G1121" s="59"/>
      <c r="H1121" s="59"/>
      <c r="I1121" s="59"/>
      <c r="J1121" s="59"/>
      <c r="K1121" s="43"/>
      <c r="L1121" s="43"/>
      <c r="M1121" s="59"/>
      <c r="N1121" s="59"/>
      <c r="O1121" s="59"/>
    </row>
    <row r="1122" spans="2:15" ht="24.95" customHeight="1" x14ac:dyDescent="0.2">
      <c r="B1122" s="59"/>
      <c r="C1122" s="59"/>
      <c r="D1122" s="59"/>
      <c r="E1122" s="59"/>
      <c r="F1122" s="59"/>
      <c r="G1122" s="59"/>
      <c r="H1122" s="59"/>
      <c r="I1122" s="59"/>
      <c r="J1122" s="59"/>
      <c r="K1122" s="43"/>
      <c r="L1122" s="43"/>
      <c r="M1122" s="59"/>
      <c r="N1122" s="59"/>
      <c r="O1122" s="59"/>
    </row>
    <row r="1123" spans="2:15" ht="24.95" customHeight="1" x14ac:dyDescent="0.2">
      <c r="B1123" s="59"/>
      <c r="C1123" s="59"/>
      <c r="D1123" s="59"/>
      <c r="E1123" s="59"/>
      <c r="F1123" s="59"/>
      <c r="G1123" s="59"/>
      <c r="H1123" s="59"/>
      <c r="I1123" s="59"/>
      <c r="J1123" s="59"/>
      <c r="K1123" s="43"/>
      <c r="L1123" s="43"/>
      <c r="M1123" s="59"/>
      <c r="N1123" s="59"/>
      <c r="O1123" s="59"/>
    </row>
    <row r="1124" spans="2:15" ht="24.95" customHeight="1" x14ac:dyDescent="0.2">
      <c r="B1124" s="59"/>
      <c r="C1124" s="59"/>
      <c r="D1124" s="59"/>
      <c r="E1124" s="59"/>
      <c r="F1124" s="59"/>
      <c r="G1124" s="59"/>
      <c r="H1124" s="59"/>
      <c r="I1124" s="59"/>
      <c r="J1124" s="59"/>
      <c r="K1124" s="43"/>
      <c r="L1124" s="43"/>
      <c r="M1124" s="59"/>
      <c r="N1124" s="59"/>
      <c r="O1124" s="59"/>
    </row>
    <row r="1125" spans="2:15" ht="24.95" customHeight="1" x14ac:dyDescent="0.2">
      <c r="B1125" s="59"/>
      <c r="C1125" s="59"/>
      <c r="D1125" s="59"/>
      <c r="E1125" s="59"/>
      <c r="F1125" s="59"/>
      <c r="G1125" s="59"/>
      <c r="H1125" s="59"/>
      <c r="I1125" s="59"/>
      <c r="J1125" s="59"/>
      <c r="K1125" s="43"/>
      <c r="L1125" s="43"/>
      <c r="M1125" s="59"/>
      <c r="N1125" s="59"/>
      <c r="O1125" s="59"/>
    </row>
    <row r="1126" spans="2:15" ht="24.95" customHeight="1" x14ac:dyDescent="0.2">
      <c r="B1126" s="59"/>
      <c r="C1126" s="59"/>
      <c r="D1126" s="59"/>
      <c r="E1126" s="59"/>
      <c r="F1126" s="59"/>
      <c r="G1126" s="59"/>
      <c r="H1126" s="59"/>
      <c r="I1126" s="59"/>
      <c r="J1126" s="59"/>
      <c r="K1126" s="43"/>
      <c r="L1126" s="43"/>
      <c r="M1126" s="59"/>
      <c r="N1126" s="59"/>
      <c r="O1126" s="59"/>
    </row>
    <row r="1127" spans="2:15" ht="24.95" customHeight="1" x14ac:dyDescent="0.2">
      <c r="B1127" s="59"/>
      <c r="C1127" s="59"/>
      <c r="D1127" s="59"/>
      <c r="E1127" s="59"/>
      <c r="F1127" s="59"/>
      <c r="G1127" s="59"/>
      <c r="H1127" s="59"/>
      <c r="I1127" s="59"/>
      <c r="J1127" s="59"/>
      <c r="K1127" s="43"/>
      <c r="L1127" s="43"/>
      <c r="M1127" s="59"/>
      <c r="N1127" s="59"/>
      <c r="O1127" s="59"/>
    </row>
    <row r="1128" spans="2:15" ht="24.95" customHeight="1" x14ac:dyDescent="0.2">
      <c r="B1128" s="59"/>
      <c r="C1128" s="59"/>
      <c r="D1128" s="59"/>
      <c r="E1128" s="59"/>
      <c r="F1128" s="59"/>
      <c r="G1128" s="59"/>
      <c r="H1128" s="59"/>
      <c r="I1128" s="59"/>
      <c r="J1128" s="59"/>
      <c r="K1128" s="43"/>
      <c r="L1128" s="43"/>
      <c r="M1128" s="59"/>
      <c r="N1128" s="59"/>
      <c r="O1128" s="59"/>
    </row>
    <row r="1129" spans="2:15" ht="24.95" customHeight="1" x14ac:dyDescent="0.2">
      <c r="B1129" s="59"/>
      <c r="C1129" s="59"/>
      <c r="D1129" s="59"/>
      <c r="E1129" s="59"/>
      <c r="F1129" s="59"/>
      <c r="G1129" s="59"/>
      <c r="H1129" s="59"/>
      <c r="I1129" s="59"/>
      <c r="J1129" s="59"/>
      <c r="K1129" s="43"/>
      <c r="L1129" s="43"/>
      <c r="M1129" s="59"/>
      <c r="N1129" s="59"/>
      <c r="O1129" s="59"/>
    </row>
    <row r="1130" spans="2:15" ht="24.95" customHeight="1" x14ac:dyDescent="0.2">
      <c r="B1130" s="59"/>
      <c r="C1130" s="59"/>
      <c r="D1130" s="59"/>
      <c r="E1130" s="59"/>
      <c r="F1130" s="59"/>
      <c r="G1130" s="59"/>
      <c r="H1130" s="59"/>
      <c r="I1130" s="59"/>
      <c r="J1130" s="59"/>
      <c r="K1130" s="43"/>
      <c r="L1130" s="43"/>
      <c r="M1130" s="59"/>
      <c r="N1130" s="59"/>
      <c r="O1130" s="59"/>
    </row>
    <row r="1131" spans="2:15" ht="24.95" customHeight="1" x14ac:dyDescent="0.2">
      <c r="B1131" s="59"/>
      <c r="C1131" s="59"/>
      <c r="D1131" s="59"/>
      <c r="E1131" s="59"/>
      <c r="F1131" s="59"/>
      <c r="G1131" s="59"/>
      <c r="H1131" s="59"/>
      <c r="I1131" s="59"/>
      <c r="J1131" s="59"/>
      <c r="K1131" s="43"/>
      <c r="L1131" s="43"/>
      <c r="M1131" s="59"/>
      <c r="N1131" s="59"/>
      <c r="O1131" s="59"/>
    </row>
    <row r="1132" spans="2:15" ht="24.95" customHeight="1" x14ac:dyDescent="0.2">
      <c r="B1132" s="59"/>
      <c r="C1132" s="59"/>
      <c r="D1132" s="59"/>
      <c r="E1132" s="59"/>
      <c r="F1132" s="59"/>
      <c r="G1132" s="59"/>
      <c r="H1132" s="59"/>
      <c r="I1132" s="59"/>
      <c r="J1132" s="59"/>
      <c r="K1132" s="43"/>
      <c r="L1132" s="43"/>
      <c r="M1132" s="59"/>
      <c r="N1132" s="59"/>
      <c r="O1132" s="59"/>
    </row>
    <row r="1133" spans="2:15" ht="24.95" customHeight="1" x14ac:dyDescent="0.2">
      <c r="B1133" s="59"/>
      <c r="C1133" s="59"/>
      <c r="D1133" s="59"/>
      <c r="E1133" s="59"/>
      <c r="F1133" s="59"/>
      <c r="G1133" s="59"/>
      <c r="H1133" s="59"/>
      <c r="I1133" s="59"/>
      <c r="J1133" s="59"/>
      <c r="K1133" s="43"/>
      <c r="L1133" s="43"/>
      <c r="M1133" s="59"/>
      <c r="N1133" s="59"/>
      <c r="O1133" s="59"/>
    </row>
    <row r="1134" spans="2:15" ht="24.95" customHeight="1" x14ac:dyDescent="0.2">
      <c r="B1134" s="59"/>
      <c r="C1134" s="59"/>
      <c r="D1134" s="59"/>
      <c r="E1134" s="59"/>
      <c r="F1134" s="59"/>
      <c r="G1134" s="59"/>
      <c r="H1134" s="59"/>
      <c r="I1134" s="59"/>
      <c r="J1134" s="59"/>
      <c r="K1134" s="43"/>
      <c r="L1134" s="43"/>
      <c r="M1134" s="59"/>
      <c r="N1134" s="59"/>
      <c r="O1134" s="59"/>
    </row>
    <row r="1135" spans="2:15" ht="24.95" customHeight="1" x14ac:dyDescent="0.2">
      <c r="B1135" s="59"/>
      <c r="C1135" s="59"/>
      <c r="D1135" s="59"/>
      <c r="E1135" s="59"/>
      <c r="F1135" s="59"/>
      <c r="G1135" s="59"/>
      <c r="H1135" s="59"/>
      <c r="I1135" s="59"/>
      <c r="J1135" s="59"/>
      <c r="K1135" s="43"/>
      <c r="L1135" s="43"/>
      <c r="M1135" s="59"/>
      <c r="N1135" s="59"/>
      <c r="O1135" s="59"/>
    </row>
    <row r="1136" spans="2:15" ht="24.95" customHeight="1" x14ac:dyDescent="0.2">
      <c r="B1136" s="59"/>
      <c r="C1136" s="59"/>
      <c r="D1136" s="59"/>
      <c r="E1136" s="59"/>
      <c r="F1136" s="59"/>
      <c r="G1136" s="59"/>
      <c r="H1136" s="59"/>
      <c r="I1136" s="59"/>
      <c r="J1136" s="59"/>
      <c r="K1136" s="43"/>
      <c r="L1136" s="43"/>
      <c r="M1136" s="59"/>
      <c r="N1136" s="59"/>
      <c r="O1136" s="59"/>
    </row>
    <row r="1137" spans="2:15" ht="24.95" customHeight="1" x14ac:dyDescent="0.2">
      <c r="B1137" s="59"/>
      <c r="C1137" s="59"/>
      <c r="D1137" s="59"/>
      <c r="E1137" s="59"/>
      <c r="F1137" s="59"/>
      <c r="G1137" s="59"/>
      <c r="H1137" s="59"/>
      <c r="I1137" s="59"/>
      <c r="J1137" s="59"/>
      <c r="K1137" s="43"/>
      <c r="L1137" s="43"/>
      <c r="M1137" s="59"/>
      <c r="N1137" s="59"/>
      <c r="O1137" s="59"/>
    </row>
    <row r="1138" spans="2:15" ht="24.95" customHeight="1" x14ac:dyDescent="0.2">
      <c r="B1138" s="59"/>
      <c r="C1138" s="59"/>
      <c r="D1138" s="59"/>
      <c r="E1138" s="59"/>
      <c r="F1138" s="59"/>
      <c r="G1138" s="59"/>
      <c r="H1138" s="59"/>
      <c r="I1138" s="59"/>
      <c r="J1138" s="59"/>
      <c r="K1138" s="43"/>
      <c r="L1138" s="43"/>
      <c r="M1138" s="59"/>
      <c r="N1138" s="59"/>
      <c r="O1138" s="59"/>
    </row>
    <row r="1139" spans="2:15" ht="24.95" customHeight="1" x14ac:dyDescent="0.2"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L1139" s="43"/>
      <c r="M1139" s="59"/>
      <c r="N1139" s="59"/>
      <c r="O1139" s="59"/>
    </row>
    <row r="1140" spans="2:15" ht="24.95" customHeight="1" x14ac:dyDescent="0.2"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L1140" s="43"/>
      <c r="M1140" s="59"/>
      <c r="N1140" s="59"/>
      <c r="O1140" s="59"/>
    </row>
    <row r="1141" spans="2:15" ht="24.95" customHeight="1" x14ac:dyDescent="0.2"/>
    <row r="1142" spans="2:15" ht="24.95" customHeight="1" x14ac:dyDescent="0.2"/>
    <row r="1143" spans="2:15" ht="24.95" customHeight="1" x14ac:dyDescent="0.2"/>
    <row r="1144" spans="2:15" ht="24.95" customHeight="1" x14ac:dyDescent="0.2"/>
    <row r="1145" spans="2:15" ht="24.95" customHeight="1" x14ac:dyDescent="0.2"/>
    <row r="1146" spans="2:15" ht="24.95" customHeight="1" x14ac:dyDescent="0.2"/>
    <row r="1147" spans="2:15" ht="24.95" customHeight="1" x14ac:dyDescent="0.2">
      <c r="M1147" s="22">
        <v>15</v>
      </c>
    </row>
    <row r="1148" spans="2:15" ht="25.5" customHeight="1" x14ac:dyDescent="0.2">
      <c r="B1148" s="266" t="s">
        <v>123</v>
      </c>
      <c r="C1148" s="266"/>
      <c r="D1148" s="266"/>
      <c r="E1148" s="266"/>
      <c r="F1148" s="266"/>
      <c r="G1148" s="266"/>
      <c r="H1148" s="266"/>
      <c r="I1148" s="266"/>
      <c r="J1148" s="266"/>
      <c r="K1148" s="266"/>
      <c r="L1148" s="266"/>
      <c r="M1148" s="266"/>
    </row>
    <row r="1149" spans="2:15" ht="15" customHeight="1" x14ac:dyDescent="0.2">
      <c r="B1149" s="66"/>
      <c r="C1149" s="66"/>
      <c r="D1149" s="66"/>
      <c r="E1149" s="66"/>
      <c r="F1149" s="66"/>
      <c r="G1149" s="66"/>
      <c r="H1149" s="66"/>
      <c r="I1149" s="66"/>
      <c r="J1149" s="66"/>
      <c r="K1149" s="66"/>
      <c r="L1149" s="66"/>
    </row>
    <row r="1150" spans="2:15" ht="25.5" customHeight="1" x14ac:dyDescent="0.2">
      <c r="B1150" s="266" t="s">
        <v>96</v>
      </c>
      <c r="C1150" s="266"/>
      <c r="D1150" s="266"/>
      <c r="E1150" s="266"/>
      <c r="F1150" s="266"/>
      <c r="G1150" s="266"/>
      <c r="H1150" s="266"/>
      <c r="I1150" s="266"/>
      <c r="J1150" s="266"/>
      <c r="K1150" s="266"/>
      <c r="L1150" s="266"/>
      <c r="M1150" s="266"/>
    </row>
    <row r="1151" spans="2:15" ht="15" customHeight="1" x14ac:dyDescent="0.2">
      <c r="B1151" s="57"/>
      <c r="C1151" s="57"/>
      <c r="D1151" s="57"/>
      <c r="E1151" s="57"/>
      <c r="F1151" s="57"/>
      <c r="G1151" s="57"/>
    </row>
    <row r="1152" spans="2:15" ht="24.95" customHeight="1" x14ac:dyDescent="0.2">
      <c r="B1152" s="281" t="s">
        <v>94</v>
      </c>
      <c r="C1152" s="281"/>
      <c r="D1152" s="281"/>
      <c r="E1152" s="281"/>
      <c r="F1152" s="281"/>
      <c r="G1152" s="281"/>
      <c r="H1152" s="281"/>
      <c r="I1152" s="281"/>
      <c r="J1152" s="281"/>
    </row>
    <row r="1153" spans="2:14" ht="24.95" customHeight="1" x14ac:dyDescent="0.2">
      <c r="B1153" s="279" t="s">
        <v>36</v>
      </c>
      <c r="C1153" s="309" t="s">
        <v>47</v>
      </c>
      <c r="D1153" s="309"/>
      <c r="E1153" s="309"/>
      <c r="F1153" s="309" t="s">
        <v>48</v>
      </c>
      <c r="G1153" s="309"/>
      <c r="H1153" s="309"/>
      <c r="I1153" s="137" t="s">
        <v>52</v>
      </c>
      <c r="J1153" s="139" t="s">
        <v>53</v>
      </c>
      <c r="M1153" s="45"/>
    </row>
    <row r="1154" spans="2:14" ht="24.95" customHeight="1" x14ac:dyDescent="0.2">
      <c r="B1154" s="280"/>
      <c r="C1154" s="135" t="s">
        <v>66</v>
      </c>
      <c r="D1154" s="135" t="s">
        <v>67</v>
      </c>
      <c r="E1154" s="187" t="s">
        <v>68</v>
      </c>
      <c r="F1154" s="135" t="s">
        <v>69</v>
      </c>
      <c r="G1154" s="135" t="s">
        <v>70</v>
      </c>
      <c r="H1154" s="136" t="s">
        <v>71</v>
      </c>
      <c r="I1154" s="138" t="s">
        <v>85</v>
      </c>
      <c r="J1154" s="140" t="s">
        <v>86</v>
      </c>
      <c r="K1154" s="19"/>
      <c r="M1154" s="45"/>
    </row>
    <row r="1155" spans="2:14" ht="24.95" customHeight="1" x14ac:dyDescent="0.2">
      <c r="B1155" s="133" t="s">
        <v>114</v>
      </c>
      <c r="C1155" s="250">
        <v>243</v>
      </c>
      <c r="D1155" s="250">
        <v>0</v>
      </c>
      <c r="E1155" s="227">
        <v>243</v>
      </c>
      <c r="F1155" s="250">
        <v>673</v>
      </c>
      <c r="G1155" s="250">
        <v>0</v>
      </c>
      <c r="H1155" s="228">
        <v>673</v>
      </c>
      <c r="I1155" s="225">
        <v>1.2421327899999999E-2</v>
      </c>
      <c r="J1155" s="229">
        <v>2.7695473251028999</v>
      </c>
      <c r="K1155" s="47"/>
      <c r="M1155" s="45"/>
    </row>
    <row r="1156" spans="2:14" ht="24.95" customHeight="1" x14ac:dyDescent="0.2">
      <c r="B1156" s="133" t="s">
        <v>5</v>
      </c>
      <c r="C1156" s="250">
        <v>323</v>
      </c>
      <c r="D1156" s="250">
        <v>0</v>
      </c>
      <c r="E1156" s="227">
        <v>323</v>
      </c>
      <c r="F1156" s="250">
        <v>948</v>
      </c>
      <c r="G1156" s="250">
        <v>0</v>
      </c>
      <c r="H1156" s="228">
        <v>948</v>
      </c>
      <c r="I1156" s="225">
        <v>4.6446681900000002E-2</v>
      </c>
      <c r="J1156" s="229">
        <v>2.9349845201238001</v>
      </c>
      <c r="K1156" s="47"/>
      <c r="M1156" s="45"/>
    </row>
    <row r="1157" spans="2:14" ht="24.95" customHeight="1" x14ac:dyDescent="0.2">
      <c r="B1157" s="133" t="s">
        <v>22</v>
      </c>
      <c r="C1157" s="250">
        <v>265</v>
      </c>
      <c r="D1157" s="250">
        <v>0</v>
      </c>
      <c r="E1157" s="227">
        <v>265</v>
      </c>
      <c r="F1157" s="250">
        <v>686</v>
      </c>
      <c r="G1157" s="250">
        <v>0</v>
      </c>
      <c r="H1157" s="228">
        <v>686</v>
      </c>
      <c r="I1157" s="225">
        <v>1.7429027199999999E-2</v>
      </c>
      <c r="J1157" s="229">
        <v>2.5886792452830001</v>
      </c>
      <c r="K1157" s="47"/>
      <c r="M1157" s="45"/>
    </row>
    <row r="1158" spans="2:14" ht="24.95" customHeight="1" x14ac:dyDescent="0.2">
      <c r="B1158" s="133" t="s">
        <v>7</v>
      </c>
      <c r="C1158" s="250">
        <v>139</v>
      </c>
      <c r="D1158" s="250">
        <v>0</v>
      </c>
      <c r="E1158" s="227">
        <v>139</v>
      </c>
      <c r="F1158" s="250">
        <v>919</v>
      </c>
      <c r="G1158" s="250">
        <v>0</v>
      </c>
      <c r="H1158" s="228">
        <v>919</v>
      </c>
      <c r="I1158" s="225">
        <v>0.18278490610000001</v>
      </c>
      <c r="J1158" s="229">
        <v>6.6115107913669</v>
      </c>
      <c r="K1158" s="47"/>
      <c r="M1158" s="45"/>
    </row>
    <row r="1159" spans="2:14" ht="24.95" customHeight="1" x14ac:dyDescent="0.2">
      <c r="B1159" s="133" t="s">
        <v>8</v>
      </c>
      <c r="C1159" s="250">
        <v>297</v>
      </c>
      <c r="D1159" s="250">
        <v>354</v>
      </c>
      <c r="E1159" s="227">
        <v>651</v>
      </c>
      <c r="F1159" s="250">
        <v>2103</v>
      </c>
      <c r="G1159" s="250">
        <v>708</v>
      </c>
      <c r="H1159" s="228">
        <v>2811</v>
      </c>
      <c r="I1159" s="225">
        <v>0.10759599760000001</v>
      </c>
      <c r="J1159" s="229">
        <v>4.3179723502304004</v>
      </c>
      <c r="K1159" s="47"/>
      <c r="M1159" s="45"/>
    </row>
    <row r="1160" spans="2:14" ht="24.95" customHeight="1" x14ac:dyDescent="0.2">
      <c r="B1160" s="133" t="s">
        <v>9</v>
      </c>
      <c r="C1160" s="250">
        <v>267</v>
      </c>
      <c r="D1160" s="250">
        <v>3</v>
      </c>
      <c r="E1160" s="227">
        <v>270</v>
      </c>
      <c r="F1160" s="250">
        <v>1079</v>
      </c>
      <c r="G1160" s="250">
        <v>3</v>
      </c>
      <c r="H1160" s="228">
        <v>1082</v>
      </c>
      <c r="I1160" s="225">
        <v>2.1086832999999999E-2</v>
      </c>
      <c r="J1160" s="229">
        <v>4.0074074074074</v>
      </c>
      <c r="K1160" s="47"/>
      <c r="M1160" s="45"/>
    </row>
    <row r="1161" spans="2:14" ht="24.95" customHeight="1" x14ac:dyDescent="0.2">
      <c r="B1161" s="133" t="s">
        <v>10</v>
      </c>
      <c r="C1161" s="250">
        <v>12</v>
      </c>
      <c r="D1161" s="250">
        <v>57</v>
      </c>
      <c r="E1161" s="227">
        <v>69</v>
      </c>
      <c r="F1161" s="250">
        <v>73</v>
      </c>
      <c r="G1161" s="250">
        <v>58</v>
      </c>
      <c r="H1161" s="228">
        <v>131</v>
      </c>
      <c r="I1161" s="225">
        <v>1.8502258399999999E-2</v>
      </c>
      <c r="J1161" s="229">
        <v>1.8985507246377</v>
      </c>
      <c r="K1161" s="47"/>
      <c r="M1161" s="45"/>
    </row>
    <row r="1162" spans="2:14" ht="24.95" customHeight="1" x14ac:dyDescent="0.2">
      <c r="B1162" s="133" t="s">
        <v>11</v>
      </c>
      <c r="C1162" s="250">
        <v>552</v>
      </c>
      <c r="D1162" s="250">
        <v>94</v>
      </c>
      <c r="E1162" s="227">
        <v>646</v>
      </c>
      <c r="F1162" s="250">
        <v>1468</v>
      </c>
      <c r="G1162" s="250">
        <v>1269</v>
      </c>
      <c r="H1162" s="228">
        <v>2737</v>
      </c>
      <c r="I1162" s="225">
        <v>0.13971297760000001</v>
      </c>
      <c r="J1162" s="229">
        <v>4.2368421052632002</v>
      </c>
      <c r="K1162" s="47"/>
      <c r="M1162" s="48"/>
    </row>
    <row r="1163" spans="2:14" ht="24.95" customHeight="1" x14ac:dyDescent="0.2">
      <c r="B1163" s="133" t="s">
        <v>12</v>
      </c>
      <c r="C1163" s="250">
        <v>404</v>
      </c>
      <c r="D1163" s="250">
        <v>3</v>
      </c>
      <c r="E1163" s="227">
        <v>407</v>
      </c>
      <c r="F1163" s="250">
        <v>873</v>
      </c>
      <c r="G1163" s="250">
        <v>19</v>
      </c>
      <c r="H1163" s="228">
        <v>892</v>
      </c>
      <c r="I1163" s="225">
        <v>6.9633634799999997E-2</v>
      </c>
      <c r="J1163" s="229">
        <v>2.1916461916461998</v>
      </c>
      <c r="K1163" s="47"/>
      <c r="M1163" s="48"/>
    </row>
    <row r="1164" spans="2:14" ht="24.95" customHeight="1" x14ac:dyDescent="0.2">
      <c r="B1164" s="134" t="s">
        <v>14</v>
      </c>
      <c r="C1164" s="230">
        <v>2502</v>
      </c>
      <c r="D1164" s="230">
        <v>511</v>
      </c>
      <c r="E1164" s="231">
        <v>3013</v>
      </c>
      <c r="F1164" s="230">
        <v>8822</v>
      </c>
      <c r="G1164" s="230">
        <v>2057</v>
      </c>
      <c r="H1164" s="232">
        <v>10879</v>
      </c>
      <c r="I1164" s="226">
        <v>4.6117717000000003E-2</v>
      </c>
      <c r="J1164" s="233">
        <v>3.6106870229007999</v>
      </c>
      <c r="M1164" s="48"/>
    </row>
    <row r="1165" spans="2:14" ht="24.95" customHeight="1" x14ac:dyDescent="0.2">
      <c r="B1165" s="217"/>
      <c r="C1165" s="54"/>
      <c r="D1165" s="54"/>
      <c r="E1165" s="55"/>
      <c r="F1165" s="54"/>
      <c r="G1165" s="54"/>
      <c r="H1165" s="55"/>
      <c r="I1165" s="63"/>
      <c r="J1165" s="64"/>
      <c r="K1165" s="68"/>
      <c r="L1165" s="68"/>
      <c r="M1165" s="67"/>
      <c r="N1165" s="19"/>
    </row>
    <row r="1166" spans="2:14" ht="24.95" customHeight="1" x14ac:dyDescent="0.2">
      <c r="B1166" s="71"/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</row>
    <row r="1167" spans="2:14" ht="24.95" customHeight="1" x14ac:dyDescent="0.2">
      <c r="B1167" s="69"/>
      <c r="C1167" s="69"/>
      <c r="D1167" s="69"/>
      <c r="E1167" s="69"/>
      <c r="F1167" s="69"/>
      <c r="G1167" s="69"/>
      <c r="H1167" s="69"/>
      <c r="I1167" s="69"/>
      <c r="J1167" s="69"/>
      <c r="K1167" s="70"/>
      <c r="L1167" s="70"/>
      <c r="M1167" s="70"/>
      <c r="N1167" s="70"/>
    </row>
    <row r="1168" spans="2:14" ht="24.95" customHeight="1" x14ac:dyDescent="0.2">
      <c r="B1168" s="65"/>
      <c r="C1168" s="65"/>
      <c r="D1168" s="65"/>
      <c r="E1168" s="65"/>
      <c r="G1168" s="65"/>
      <c r="H1168" s="65"/>
      <c r="I1168" s="65"/>
      <c r="J1168" s="65"/>
    </row>
    <row r="1169" spans="2:15" ht="24.95" customHeight="1" x14ac:dyDescent="0.2">
      <c r="B1169" s="65"/>
      <c r="C1169" s="65"/>
      <c r="D1169" s="65"/>
      <c r="E1169" s="65"/>
      <c r="G1169" s="65"/>
      <c r="H1169" s="65"/>
      <c r="I1169" s="65"/>
      <c r="J1169" s="65"/>
    </row>
    <row r="1170" spans="2:15" ht="24.95" customHeight="1" x14ac:dyDescent="0.2">
      <c r="B1170" s="65"/>
      <c r="C1170" s="65"/>
      <c r="D1170" s="65"/>
      <c r="E1170" s="65"/>
      <c r="G1170" s="65"/>
      <c r="H1170" s="65"/>
      <c r="I1170" s="65"/>
      <c r="J1170" s="65"/>
    </row>
    <row r="1171" spans="2:15" ht="24.95" customHeight="1" x14ac:dyDescent="0.2">
      <c r="B1171" s="65"/>
      <c r="C1171" s="65"/>
      <c r="D1171" s="65"/>
      <c r="E1171" s="65"/>
      <c r="G1171" s="65"/>
      <c r="H1171" s="65"/>
      <c r="I1171" s="65"/>
      <c r="J1171" s="65"/>
    </row>
    <row r="1172" spans="2:15" ht="24.95" customHeight="1" x14ac:dyDescent="0.2">
      <c r="B1172" s="65"/>
      <c r="C1172" s="65"/>
      <c r="D1172" s="65"/>
      <c r="E1172" s="65"/>
      <c r="G1172" s="65"/>
      <c r="H1172" s="65"/>
      <c r="I1172" s="65"/>
      <c r="J1172" s="65"/>
    </row>
    <row r="1173" spans="2:15" ht="24.95" customHeight="1" x14ac:dyDescent="0.2">
      <c r="B1173" s="65"/>
      <c r="C1173" s="65"/>
      <c r="D1173" s="65"/>
      <c r="E1173" s="65"/>
      <c r="G1173" s="65"/>
      <c r="H1173" s="65"/>
      <c r="I1173" s="65"/>
      <c r="J1173" s="65"/>
    </row>
    <row r="1174" spans="2:15" ht="24.95" customHeight="1" x14ac:dyDescent="0.2">
      <c r="B1174" s="65"/>
      <c r="C1174" s="65"/>
      <c r="D1174" s="65"/>
      <c r="E1174" s="65"/>
      <c r="G1174" s="65"/>
      <c r="H1174" s="65"/>
      <c r="I1174" s="65"/>
      <c r="J1174" s="65"/>
    </row>
    <row r="1175" spans="2:15" ht="24.95" customHeight="1" x14ac:dyDescent="0.2">
      <c r="B1175" s="65"/>
      <c r="C1175" s="65"/>
      <c r="D1175" s="65"/>
      <c r="E1175" s="65"/>
      <c r="G1175" s="65"/>
      <c r="H1175" s="65"/>
      <c r="I1175" s="65"/>
      <c r="J1175" s="65"/>
    </row>
    <row r="1176" spans="2:15" ht="24.95" customHeight="1" x14ac:dyDescent="0.2">
      <c r="B1176" s="65"/>
      <c r="C1176" s="65"/>
      <c r="D1176" s="65"/>
      <c r="E1176" s="65"/>
      <c r="F1176" s="65"/>
      <c r="G1176" s="65"/>
      <c r="H1176" s="65"/>
      <c r="I1176" s="65"/>
      <c r="J1176" s="65"/>
      <c r="K1176" s="65"/>
    </row>
    <row r="1177" spans="2:15" ht="24.95" customHeight="1" x14ac:dyDescent="0.2"/>
    <row r="1178" spans="2:15" ht="25.5" customHeight="1" x14ac:dyDescent="0.2">
      <c r="B1178" s="265" t="s">
        <v>171</v>
      </c>
      <c r="C1178" s="265"/>
      <c r="D1178" s="265"/>
      <c r="E1178" s="265"/>
      <c r="F1178" s="265"/>
      <c r="G1178" s="265"/>
      <c r="H1178" s="265"/>
      <c r="I1178" s="265"/>
      <c r="J1178" s="265"/>
      <c r="K1178" s="265"/>
      <c r="L1178" s="265"/>
      <c r="M1178" s="265"/>
    </row>
    <row r="1179" spans="2:15" ht="15" customHeight="1" x14ac:dyDescent="0.2">
      <c r="B1179" s="57"/>
      <c r="C1179" s="57"/>
      <c r="D1179" s="57"/>
      <c r="E1179" s="57"/>
      <c r="F1179" s="57"/>
      <c r="G1179" s="57"/>
    </row>
    <row r="1180" spans="2:15" ht="24.95" customHeight="1" x14ac:dyDescent="0.2">
      <c r="B1180" s="273" t="s">
        <v>13</v>
      </c>
      <c r="C1180" s="273"/>
      <c r="D1180" s="273"/>
      <c r="E1180" s="273"/>
      <c r="F1180" s="273"/>
      <c r="G1180" s="273"/>
      <c r="H1180" s="273"/>
      <c r="I1180" s="39"/>
      <c r="J1180" s="39"/>
      <c r="K1180" s="39"/>
      <c r="L1180" s="39"/>
      <c r="M1180" s="13"/>
      <c r="N1180" s="13"/>
      <c r="O1180" s="13"/>
    </row>
    <row r="1181" spans="2:15" ht="24.95" customHeight="1" x14ac:dyDescent="0.2">
      <c r="B1181" s="132" t="s">
        <v>35</v>
      </c>
      <c r="C1181" s="274" t="s">
        <v>62</v>
      </c>
      <c r="D1181" s="274"/>
      <c r="E1181" s="274" t="s">
        <v>63</v>
      </c>
      <c r="F1181" s="274"/>
      <c r="G1181" s="274" t="s">
        <v>0</v>
      </c>
      <c r="H1181" s="274"/>
      <c r="I1181" s="39"/>
      <c r="J1181" s="39"/>
      <c r="K1181" s="39"/>
      <c r="L1181" s="39"/>
      <c r="M1181" s="13"/>
      <c r="N1181" s="13"/>
      <c r="O1181" s="13"/>
    </row>
    <row r="1182" spans="2:15" ht="24.95" customHeight="1" x14ac:dyDescent="0.2">
      <c r="B1182" s="224" t="s">
        <v>176</v>
      </c>
      <c r="C1182" s="272">
        <v>30902</v>
      </c>
      <c r="D1182" s="272"/>
      <c r="E1182" s="272">
        <v>5477</v>
      </c>
      <c r="F1182" s="272"/>
      <c r="G1182" s="267">
        <v>36379</v>
      </c>
      <c r="H1182" s="269"/>
      <c r="I1182" s="39"/>
      <c r="J1182" s="39"/>
      <c r="K1182" s="39"/>
      <c r="L1182" s="39"/>
      <c r="M1182" s="13"/>
      <c r="N1182" s="13"/>
      <c r="O1182" s="13"/>
    </row>
    <row r="1183" spans="2:15" ht="24.95" customHeight="1" x14ac:dyDescent="0.2">
      <c r="B1183" s="224" t="s">
        <v>156</v>
      </c>
      <c r="C1183" s="276">
        <v>2502</v>
      </c>
      <c r="D1183" s="276"/>
      <c r="E1183" s="276">
        <v>511</v>
      </c>
      <c r="F1183" s="276"/>
      <c r="G1183" s="267">
        <v>3013</v>
      </c>
      <c r="H1183" s="269"/>
      <c r="I1183" s="39"/>
      <c r="J1183" s="39"/>
      <c r="K1183" s="39"/>
      <c r="L1183" s="39"/>
      <c r="M1183" s="13"/>
      <c r="N1183" s="13"/>
      <c r="O1183" s="13"/>
    </row>
    <row r="1184" spans="2:15" ht="24.95" customHeight="1" x14ac:dyDescent="0.2">
      <c r="B1184" s="113" t="s">
        <v>43</v>
      </c>
      <c r="C1184" s="270">
        <f>(C1183-C1182)/C1182</f>
        <v>-0.91903436670765648</v>
      </c>
      <c r="D1184" s="270"/>
      <c r="E1184" s="270">
        <f>(E1183-E1182)/E1182</f>
        <v>-0.90670074858499183</v>
      </c>
      <c r="F1184" s="270"/>
      <c r="G1184" s="270">
        <f>(G1183-G1182)/G1182</f>
        <v>-0.91717749250941483</v>
      </c>
      <c r="H1184" s="270"/>
      <c r="I1184" s="39"/>
      <c r="J1184" s="39"/>
      <c r="K1184" s="39"/>
      <c r="L1184" s="39"/>
      <c r="M1184" s="13"/>
      <c r="N1184" s="13"/>
      <c r="O1184" s="13"/>
    </row>
    <row r="1185" spans="2:12" ht="24.95" customHeight="1" x14ac:dyDescent="0.2"/>
    <row r="1186" spans="2:12" ht="24.95" customHeight="1" x14ac:dyDescent="0.2"/>
    <row r="1187" spans="2:12" ht="24.95" customHeight="1" x14ac:dyDescent="0.2"/>
    <row r="1188" spans="2:12" ht="24.95" customHeight="1" x14ac:dyDescent="0.2"/>
    <row r="1189" spans="2:12" ht="24.95" customHeight="1" x14ac:dyDescent="0.2"/>
    <row r="1190" spans="2:12" ht="24.95" customHeight="1" x14ac:dyDescent="0.2"/>
    <row r="1191" spans="2:12" ht="24.95" customHeight="1" x14ac:dyDescent="0.2"/>
    <row r="1192" spans="2:12" ht="24.95" customHeight="1" x14ac:dyDescent="0.2"/>
    <row r="1193" spans="2:12" ht="24.95" customHeight="1" x14ac:dyDescent="0.2"/>
    <row r="1194" spans="2:12" ht="24.95" customHeight="1" x14ac:dyDescent="0.2"/>
    <row r="1195" spans="2:12" ht="24.95" customHeight="1" x14ac:dyDescent="0.2"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L1195" s="43"/>
    </row>
    <row r="1196" spans="2:12" ht="24.95" customHeight="1" x14ac:dyDescent="0.2">
      <c r="B1196" s="285" t="s">
        <v>15</v>
      </c>
      <c r="C1196" s="285"/>
      <c r="D1196" s="285"/>
      <c r="E1196" s="285"/>
      <c r="F1196" s="285"/>
      <c r="G1196" s="285"/>
      <c r="H1196" s="285"/>
      <c r="I1196" s="285"/>
      <c r="J1196" s="285"/>
    </row>
    <row r="1197" spans="2:12" ht="24.95" customHeight="1" x14ac:dyDescent="0.2">
      <c r="B1197" s="141" t="s">
        <v>35</v>
      </c>
      <c r="C1197" s="275" t="s">
        <v>64</v>
      </c>
      <c r="D1197" s="275"/>
      <c r="E1197" s="275" t="s">
        <v>65</v>
      </c>
      <c r="F1197" s="275"/>
      <c r="G1197" s="275" t="s">
        <v>1</v>
      </c>
      <c r="H1197" s="275"/>
      <c r="I1197" s="275" t="s">
        <v>18</v>
      </c>
      <c r="J1197" s="275"/>
      <c r="L1197" s="40"/>
    </row>
    <row r="1198" spans="2:12" ht="24.95" customHeight="1" x14ac:dyDescent="0.2">
      <c r="B1198" s="224" t="s">
        <v>176</v>
      </c>
      <c r="C1198" s="306">
        <v>68152</v>
      </c>
      <c r="D1198" s="306"/>
      <c r="E1198" s="306">
        <v>14847</v>
      </c>
      <c r="F1198" s="306"/>
      <c r="G1198" s="267">
        <v>82999</v>
      </c>
      <c r="H1198" s="267"/>
      <c r="I1198" s="268">
        <v>0.18944223430000001</v>
      </c>
      <c r="J1198" s="269"/>
    </row>
    <row r="1199" spans="2:12" ht="24.95" customHeight="1" x14ac:dyDescent="0.2">
      <c r="B1199" s="224" t="s">
        <v>156</v>
      </c>
      <c r="C1199" s="306">
        <v>8822</v>
      </c>
      <c r="D1199" s="306"/>
      <c r="E1199" s="306">
        <v>2057</v>
      </c>
      <c r="F1199" s="306"/>
      <c r="G1199" s="267">
        <v>10879</v>
      </c>
      <c r="H1199" s="267"/>
      <c r="I1199" s="268">
        <v>4.6117717000000003E-2</v>
      </c>
      <c r="J1199" s="269"/>
    </row>
    <row r="1200" spans="2:12" ht="24.95" customHeight="1" x14ac:dyDescent="0.2">
      <c r="B1200" s="105" t="s">
        <v>43</v>
      </c>
      <c r="C1200" s="271">
        <f>(C1199-C1198)/C1198</f>
        <v>-0.87055405564033339</v>
      </c>
      <c r="D1200" s="271"/>
      <c r="E1200" s="271">
        <f>(E1199-E1198)/E1198</f>
        <v>-0.86145349228800427</v>
      </c>
      <c r="F1200" s="271"/>
      <c r="G1200" s="271">
        <f>(G1199-G1198)/G1198</f>
        <v>-0.86892613164014021</v>
      </c>
      <c r="H1200" s="271"/>
      <c r="I1200" s="271">
        <f>(I1199-I1198)/I1198</f>
        <v>-0.75656053059969641</v>
      </c>
      <c r="J1200" s="271"/>
    </row>
    <row r="1201" spans="2:14" ht="24.95" customHeight="1" x14ac:dyDescent="0.2"/>
    <row r="1202" spans="2:14" ht="24.95" customHeight="1" x14ac:dyDescent="0.2"/>
    <row r="1203" spans="2:14" ht="24.95" customHeight="1" x14ac:dyDescent="0.2"/>
    <row r="1204" spans="2:14" ht="24.95" customHeight="1" x14ac:dyDescent="0.2"/>
    <row r="1205" spans="2:14" ht="24.95" customHeight="1" x14ac:dyDescent="0.2"/>
    <row r="1206" spans="2:14" ht="24.95" customHeight="1" x14ac:dyDescent="0.2"/>
    <row r="1207" spans="2:14" ht="24.95" customHeight="1" x14ac:dyDescent="0.2"/>
    <row r="1208" spans="2:14" ht="24.95" customHeight="1" x14ac:dyDescent="0.2"/>
    <row r="1209" spans="2:14" ht="24.95" customHeight="1" x14ac:dyDescent="0.2">
      <c r="M1209" s="22">
        <v>16</v>
      </c>
    </row>
    <row r="1210" spans="2:14" s="125" customFormat="1" ht="25.5" customHeight="1" x14ac:dyDescent="0.2">
      <c r="B1210" s="264" t="s">
        <v>172</v>
      </c>
      <c r="C1210" s="264"/>
      <c r="D1210" s="264"/>
      <c r="E1210" s="264"/>
      <c r="F1210" s="264"/>
      <c r="G1210" s="264"/>
      <c r="H1210" s="264"/>
      <c r="I1210" s="264"/>
      <c r="J1210" s="264"/>
      <c r="K1210" s="264"/>
      <c r="L1210" s="264"/>
      <c r="M1210" s="264"/>
    </row>
    <row r="1211" spans="2:14" ht="15" customHeight="1" x14ac:dyDescent="0.2">
      <c r="B1211" s="28"/>
      <c r="C1211" s="33"/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</row>
    <row r="1212" spans="2:14" ht="24.95" customHeight="1" x14ac:dyDescent="0.2">
      <c r="B1212" s="307" t="s">
        <v>13</v>
      </c>
      <c r="C1212" s="307"/>
      <c r="D1212" s="307"/>
      <c r="E1212" s="307"/>
      <c r="F1212" s="307"/>
      <c r="G1212" s="307"/>
      <c r="H1212" s="307"/>
      <c r="I1212" s="117"/>
      <c r="J1212" s="117"/>
      <c r="K1212" s="117"/>
      <c r="L1212" s="117"/>
      <c r="M1212" s="117"/>
      <c r="N1212" s="117"/>
    </row>
    <row r="1213" spans="2:14" ht="24.95" customHeight="1" x14ac:dyDescent="0.2">
      <c r="B1213" s="92" t="s">
        <v>35</v>
      </c>
      <c r="C1213" s="308" t="s">
        <v>51</v>
      </c>
      <c r="D1213" s="308"/>
      <c r="E1213" s="308" t="s">
        <v>50</v>
      </c>
      <c r="F1213" s="308"/>
      <c r="G1213" s="308" t="s">
        <v>0</v>
      </c>
      <c r="H1213" s="308"/>
    </row>
    <row r="1214" spans="2:14" ht="24.95" customHeight="1" x14ac:dyDescent="0.2">
      <c r="B1214" s="224" t="s">
        <v>159</v>
      </c>
      <c r="C1214" s="306">
        <v>341483</v>
      </c>
      <c r="D1214" s="306"/>
      <c r="E1214" s="306">
        <v>71037</v>
      </c>
      <c r="F1214" s="306"/>
      <c r="G1214" s="267">
        <v>412520</v>
      </c>
      <c r="H1214" s="269"/>
    </row>
    <row r="1215" spans="2:14" ht="24.95" customHeight="1" x14ac:dyDescent="0.2">
      <c r="B1215" s="224" t="s">
        <v>160</v>
      </c>
      <c r="C1215" s="276">
        <v>125463</v>
      </c>
      <c r="D1215" s="276"/>
      <c r="E1215" s="276">
        <v>16513</v>
      </c>
      <c r="F1215" s="276"/>
      <c r="G1215" s="267">
        <v>141976</v>
      </c>
      <c r="H1215" s="269"/>
    </row>
    <row r="1216" spans="2:14" ht="24.95" customHeight="1" x14ac:dyDescent="0.2">
      <c r="B1216" s="113" t="s">
        <v>43</v>
      </c>
      <c r="C1216" s="270">
        <f>(C1215-C1214)/C1214</f>
        <v>-0.63259371623184757</v>
      </c>
      <c r="D1216" s="270"/>
      <c r="E1216" s="270">
        <f>(E1215-E1214)/E1214</f>
        <v>-0.76754367442318794</v>
      </c>
      <c r="F1216" s="270"/>
      <c r="G1216" s="270">
        <f>(G1215-G1214)/G1214</f>
        <v>-0.65583244448753997</v>
      </c>
      <c r="H1216" s="270"/>
    </row>
    <row r="1217" spans="2:15" ht="24.95" customHeight="1" x14ac:dyDescent="0.2">
      <c r="B1217" s="34"/>
      <c r="C1217" s="35"/>
      <c r="D1217" s="35"/>
      <c r="E1217" s="35"/>
      <c r="F1217" s="35"/>
      <c r="G1217" s="35"/>
      <c r="H1217" s="35"/>
      <c r="I1217" s="13"/>
      <c r="J1217" s="13"/>
      <c r="K1217" s="13"/>
      <c r="L1217" s="13"/>
      <c r="M1217" s="13"/>
      <c r="N1217" s="13"/>
      <c r="O1217" s="13"/>
    </row>
    <row r="1218" spans="2:15" ht="24.95" customHeight="1" x14ac:dyDescent="0.2">
      <c r="B1218" s="34"/>
      <c r="C1218" s="35"/>
      <c r="D1218" s="35"/>
      <c r="E1218" s="35"/>
      <c r="F1218" s="35"/>
      <c r="G1218" s="35"/>
      <c r="H1218" s="35"/>
      <c r="I1218" s="13"/>
      <c r="J1218" s="13"/>
      <c r="K1218" s="13"/>
      <c r="L1218" s="13"/>
      <c r="M1218" s="13"/>
      <c r="N1218" s="13"/>
      <c r="O1218" s="13"/>
    </row>
    <row r="1219" spans="2:15" ht="24.95" customHeight="1" x14ac:dyDescent="0.2">
      <c r="B1219" s="34"/>
      <c r="C1219" s="35"/>
      <c r="D1219" s="35"/>
      <c r="E1219" s="35"/>
      <c r="F1219" s="35"/>
      <c r="G1219" s="35"/>
      <c r="H1219" s="35"/>
      <c r="I1219" s="13"/>
      <c r="J1219" s="13"/>
      <c r="K1219" s="13"/>
      <c r="L1219" s="13"/>
      <c r="M1219" s="13"/>
      <c r="N1219" s="13"/>
      <c r="O1219" s="13"/>
    </row>
    <row r="1220" spans="2:15" ht="24.95" customHeight="1" x14ac:dyDescent="0.2">
      <c r="B1220" s="34"/>
      <c r="C1220" s="35"/>
      <c r="D1220" s="35"/>
      <c r="E1220" s="35"/>
      <c r="F1220" s="35"/>
      <c r="G1220" s="35"/>
      <c r="H1220" s="35"/>
      <c r="I1220" s="13"/>
      <c r="J1220" s="13"/>
      <c r="K1220" s="13"/>
      <c r="L1220" s="13"/>
      <c r="M1220" s="13"/>
      <c r="N1220" s="13"/>
      <c r="O1220" s="13"/>
    </row>
    <row r="1221" spans="2:15" ht="24.95" customHeight="1" x14ac:dyDescent="0.2">
      <c r="B1221" s="34"/>
      <c r="C1221" s="35"/>
      <c r="D1221" s="35"/>
      <c r="E1221" s="35"/>
      <c r="F1221" s="35"/>
      <c r="G1221" s="35"/>
      <c r="H1221" s="35"/>
      <c r="I1221" s="13"/>
      <c r="J1221" s="13"/>
      <c r="K1221" s="13"/>
      <c r="L1221" s="13"/>
      <c r="M1221" s="13"/>
      <c r="N1221" s="13"/>
      <c r="O1221" s="13"/>
    </row>
    <row r="1222" spans="2:15" ht="24.95" customHeight="1" x14ac:dyDescent="0.2">
      <c r="B1222" s="34"/>
      <c r="C1222" s="35"/>
      <c r="D1222" s="35"/>
      <c r="E1222" s="35"/>
      <c r="F1222" s="35"/>
      <c r="G1222" s="35"/>
      <c r="H1222" s="35"/>
      <c r="I1222" s="13"/>
      <c r="J1222" s="13"/>
      <c r="K1222" s="13"/>
      <c r="L1222" s="13"/>
      <c r="M1222" s="13"/>
      <c r="N1222" s="13"/>
      <c r="O1222" s="13"/>
    </row>
    <row r="1223" spans="2:15" ht="24.95" customHeight="1" x14ac:dyDescent="0.2">
      <c r="B1223" s="34"/>
      <c r="C1223" s="35"/>
      <c r="D1223" s="35"/>
      <c r="E1223" s="35"/>
      <c r="F1223" s="35"/>
      <c r="G1223" s="35"/>
      <c r="H1223" s="35"/>
      <c r="I1223" s="13"/>
      <c r="J1223" s="13"/>
      <c r="K1223" s="13"/>
      <c r="L1223" s="13"/>
      <c r="M1223" s="13"/>
      <c r="N1223" s="13"/>
      <c r="O1223" s="13"/>
    </row>
    <row r="1224" spans="2:15" ht="24.95" customHeight="1" x14ac:dyDescent="0.2">
      <c r="B1224" s="34"/>
      <c r="C1224" s="35"/>
      <c r="D1224" s="35"/>
      <c r="E1224" s="35"/>
      <c r="F1224" s="35"/>
      <c r="G1224" s="35"/>
      <c r="H1224" s="35"/>
      <c r="I1224" s="13"/>
      <c r="J1224" s="13"/>
      <c r="K1224" s="13"/>
      <c r="L1224" s="13"/>
      <c r="M1224" s="13"/>
      <c r="N1224" s="13"/>
      <c r="O1224" s="13"/>
    </row>
    <row r="1225" spans="2:15" ht="24.95" customHeight="1" x14ac:dyDescent="0.2">
      <c r="B1225" s="34"/>
      <c r="C1225" s="35"/>
      <c r="D1225" s="35"/>
      <c r="E1225" s="35"/>
      <c r="F1225" s="35"/>
      <c r="G1225" s="35"/>
      <c r="H1225" s="35"/>
      <c r="I1225" s="13"/>
      <c r="J1225" s="13"/>
      <c r="K1225" s="13"/>
      <c r="L1225" s="13"/>
      <c r="M1225" s="13"/>
      <c r="N1225" s="13"/>
      <c r="O1225" s="13"/>
    </row>
    <row r="1226" spans="2:15" ht="24.95" customHeight="1" x14ac:dyDescent="0.2"/>
    <row r="1227" spans="2:15" ht="24.95" customHeight="1" x14ac:dyDescent="0.2"/>
    <row r="1228" spans="2:15" ht="24.95" customHeight="1" x14ac:dyDescent="0.2"/>
    <row r="1229" spans="2:15" ht="24.95" customHeight="1" x14ac:dyDescent="0.2"/>
    <row r="1230" spans="2:15" ht="24.95" customHeight="1" x14ac:dyDescent="0.2"/>
    <row r="1231" spans="2:15" ht="24.95" customHeight="1" x14ac:dyDescent="0.2"/>
    <row r="1232" spans="2:15" ht="24.95" customHeight="1" x14ac:dyDescent="0.2"/>
    <row r="1233" spans="2:12" ht="24.95" customHeight="1" x14ac:dyDescent="0.2"/>
    <row r="1234" spans="2:12" ht="24.95" customHeight="1" x14ac:dyDescent="0.2"/>
    <row r="1235" spans="2:12" ht="24.95" customHeight="1" x14ac:dyDescent="0.2"/>
    <row r="1236" spans="2:12" ht="24.95" customHeight="1" x14ac:dyDescent="0.2"/>
    <row r="1237" spans="2:12" ht="24.95" customHeight="1" x14ac:dyDescent="0.2">
      <c r="B1237" s="285" t="s">
        <v>15</v>
      </c>
      <c r="C1237" s="285"/>
      <c r="D1237" s="285"/>
      <c r="E1237" s="285"/>
      <c r="F1237" s="285"/>
      <c r="G1237" s="285"/>
      <c r="H1237" s="285"/>
      <c r="I1237" s="285"/>
      <c r="J1237" s="285"/>
      <c r="K1237" s="117"/>
    </row>
    <row r="1238" spans="2:12" ht="24.95" customHeight="1" x14ac:dyDescent="0.2">
      <c r="B1238" s="141" t="s">
        <v>35</v>
      </c>
      <c r="C1238" s="275" t="s">
        <v>40</v>
      </c>
      <c r="D1238" s="275"/>
      <c r="E1238" s="275" t="s">
        <v>41</v>
      </c>
      <c r="F1238" s="275"/>
      <c r="G1238" s="275" t="s">
        <v>42</v>
      </c>
      <c r="H1238" s="275"/>
      <c r="I1238" s="275" t="s">
        <v>89</v>
      </c>
      <c r="J1238" s="275"/>
      <c r="L1238" s="40"/>
    </row>
    <row r="1239" spans="2:12" ht="24.95" customHeight="1" x14ac:dyDescent="0.2">
      <c r="B1239" s="224" t="s">
        <v>159</v>
      </c>
      <c r="C1239" s="306">
        <v>672234</v>
      </c>
      <c r="D1239" s="306"/>
      <c r="E1239" s="306">
        <v>182046</v>
      </c>
      <c r="F1239" s="306"/>
      <c r="G1239" s="267">
        <v>854280</v>
      </c>
      <c r="H1239" s="267"/>
      <c r="I1239" s="268">
        <v>0.19339144041171999</v>
      </c>
      <c r="J1239" s="269"/>
    </row>
    <row r="1240" spans="2:12" ht="24.95" customHeight="1" x14ac:dyDescent="0.2">
      <c r="B1240" s="224" t="s">
        <v>160</v>
      </c>
      <c r="C1240" s="276">
        <v>294509</v>
      </c>
      <c r="D1240" s="276"/>
      <c r="E1240" s="276">
        <v>34587</v>
      </c>
      <c r="F1240" s="276"/>
      <c r="G1240" s="267">
        <v>329096</v>
      </c>
      <c r="H1240" s="267"/>
      <c r="I1240" s="277">
        <v>0.10510367429407</v>
      </c>
      <c r="J1240" s="277"/>
    </row>
    <row r="1241" spans="2:12" ht="24.95" customHeight="1" x14ac:dyDescent="0.2">
      <c r="B1241" s="105" t="s">
        <v>43</v>
      </c>
      <c r="C1241" s="271">
        <f>(C1240-C1239)/C1239</f>
        <v>-0.56189511390378943</v>
      </c>
      <c r="D1241" s="271"/>
      <c r="E1241" s="271">
        <f>(E1240-E1239)/E1239</f>
        <v>-0.81000955802379615</v>
      </c>
      <c r="F1241" s="271"/>
      <c r="G1241" s="271">
        <f>(G1240-G1239)/G1239</f>
        <v>-0.61476799175914221</v>
      </c>
      <c r="H1241" s="271"/>
      <c r="I1241" s="271">
        <f>(I1240-I1239)/I1239</f>
        <v>-0.45652364928711464</v>
      </c>
      <c r="J1241" s="271"/>
    </row>
    <row r="1242" spans="2:12" ht="24.95" customHeight="1" x14ac:dyDescent="0.2">
      <c r="B1242" s="38"/>
      <c r="C1242" s="39"/>
      <c r="D1242" s="39"/>
      <c r="E1242" s="39"/>
      <c r="F1242" s="39"/>
      <c r="G1242" s="41"/>
      <c r="H1242" s="41"/>
      <c r="I1242" s="41"/>
      <c r="J1242" s="41"/>
      <c r="K1242" s="13"/>
    </row>
    <row r="1243" spans="2:12" ht="24.95" customHeight="1" x14ac:dyDescent="0.2"/>
    <row r="1244" spans="2:12" ht="24.95" customHeight="1" x14ac:dyDescent="0.2"/>
    <row r="1245" spans="2:12" ht="24.95" customHeight="1" x14ac:dyDescent="0.2"/>
    <row r="1246" spans="2:12" ht="24.95" customHeight="1" x14ac:dyDescent="0.2">
      <c r="L1246" s="42"/>
    </row>
    <row r="1247" spans="2:12" ht="24.95" customHeight="1" x14ac:dyDescent="0.2"/>
    <row r="1248" spans="2:12" ht="24.95" customHeight="1" x14ac:dyDescent="0.2"/>
    <row r="1249" spans="2:15" ht="24.95" customHeight="1" x14ac:dyDescent="0.2">
      <c r="L1249" s="27"/>
    </row>
    <row r="1250" spans="2:15" ht="24.95" customHeight="1" x14ac:dyDescent="0.2"/>
    <row r="1251" spans="2:15" ht="24.95" customHeight="1" x14ac:dyDescent="0.2"/>
    <row r="1252" spans="2:15" ht="24.95" customHeight="1" x14ac:dyDescent="0.2"/>
    <row r="1253" spans="2:15" ht="24.95" customHeight="1" x14ac:dyDescent="0.2"/>
    <row r="1254" spans="2:15" ht="24.95" customHeight="1" x14ac:dyDescent="0.2"/>
    <row r="1255" spans="2:15" ht="24.95" customHeight="1" x14ac:dyDescent="0.2"/>
    <row r="1256" spans="2:15" ht="24.95" customHeight="1" x14ac:dyDescent="0.2"/>
    <row r="1257" spans="2:15" ht="24.95" customHeight="1" x14ac:dyDescent="0.2"/>
    <row r="1258" spans="2:15" ht="24.95" customHeight="1" x14ac:dyDescent="0.2"/>
    <row r="1259" spans="2:15" ht="24.95" customHeight="1" x14ac:dyDescent="0.2">
      <c r="O1259" s="32"/>
    </row>
    <row r="1260" spans="2:15" ht="24.95" customHeight="1" x14ac:dyDescent="0.2">
      <c r="O1260" s="32"/>
    </row>
    <row r="1261" spans="2:15" ht="24.95" customHeight="1" x14ac:dyDescent="0.2">
      <c r="O1261" s="32"/>
    </row>
    <row r="1262" spans="2:15" ht="24.95" customHeight="1" x14ac:dyDescent="0.2">
      <c r="B1262" s="59"/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</row>
    <row r="1263" spans="2:15" ht="24.95" customHeight="1" x14ac:dyDescent="0.2">
      <c r="B1263" s="59"/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</row>
    <row r="1264" spans="2:15" ht="24.95" customHeight="1" x14ac:dyDescent="0.2">
      <c r="B1264" s="59"/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</row>
    <row r="1265" spans="2:15" ht="24.95" customHeight="1" x14ac:dyDescent="0.2">
      <c r="B1265" s="59"/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</row>
    <row r="1266" spans="2:15" ht="24.95" customHeight="1" x14ac:dyDescent="0.2">
      <c r="B1266" s="59"/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/>
    </row>
    <row r="1267" spans="2:15" ht="24.95" customHeight="1" x14ac:dyDescent="0.2">
      <c r="B1267" s="59"/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/>
    </row>
    <row r="1268" spans="2:15" ht="24.95" customHeight="1" x14ac:dyDescent="0.2">
      <c r="B1268" s="59"/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</row>
    <row r="1269" spans="2:15" ht="24.95" customHeight="1" x14ac:dyDescent="0.2">
      <c r="B1269" s="59"/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/>
      <c r="O1269" s="59"/>
    </row>
    <row r="1270" spans="2:15" ht="24.95" customHeight="1" x14ac:dyDescent="0.2">
      <c r="B1270" s="59"/>
      <c r="C1270" s="59"/>
      <c r="D1270" s="59"/>
      <c r="E1270" s="59"/>
      <c r="F1270" s="59"/>
      <c r="G1270" s="59"/>
      <c r="H1270" s="59"/>
      <c r="I1270" s="59"/>
      <c r="J1270" s="59"/>
      <c r="K1270" s="59"/>
      <c r="M1270" s="32">
        <v>17</v>
      </c>
      <c r="N1270" s="59"/>
    </row>
    <row r="1271" spans="2:15" ht="25.5" customHeight="1" x14ac:dyDescent="0.2">
      <c r="B1271" s="266" t="s">
        <v>124</v>
      </c>
      <c r="C1271" s="266"/>
      <c r="D1271" s="266"/>
      <c r="E1271" s="266"/>
      <c r="F1271" s="266"/>
      <c r="G1271" s="266"/>
      <c r="H1271" s="266"/>
      <c r="I1271" s="266"/>
      <c r="J1271" s="266"/>
      <c r="K1271" s="266"/>
      <c r="L1271" s="266"/>
      <c r="M1271" s="266"/>
    </row>
    <row r="1272" spans="2:15" ht="15" customHeight="1" x14ac:dyDescent="0.2">
      <c r="B1272" s="66"/>
      <c r="C1272" s="66"/>
      <c r="D1272" s="66"/>
      <c r="E1272" s="66"/>
      <c r="F1272" s="66"/>
      <c r="G1272" s="66"/>
      <c r="H1272" s="66"/>
      <c r="I1272" s="66"/>
      <c r="J1272" s="66"/>
      <c r="K1272" s="66"/>
      <c r="L1272" s="66"/>
    </row>
    <row r="1273" spans="2:15" ht="25.5" customHeight="1" x14ac:dyDescent="0.2">
      <c r="B1273" s="266" t="s">
        <v>125</v>
      </c>
      <c r="C1273" s="266"/>
      <c r="D1273" s="266"/>
      <c r="E1273" s="266"/>
      <c r="F1273" s="266"/>
      <c r="G1273" s="266"/>
      <c r="H1273" s="266"/>
      <c r="I1273" s="266"/>
      <c r="J1273" s="266"/>
      <c r="K1273" s="266"/>
      <c r="L1273" s="266"/>
      <c r="M1273" s="266"/>
    </row>
    <row r="1274" spans="2:15" ht="15" customHeight="1" x14ac:dyDescent="0.2">
      <c r="B1274" s="57"/>
      <c r="C1274" s="57"/>
      <c r="D1274" s="57"/>
      <c r="E1274" s="57"/>
      <c r="F1274" s="57"/>
      <c r="G1274" s="57"/>
    </row>
    <row r="1275" spans="2:15" ht="24.95" customHeight="1" x14ac:dyDescent="0.2">
      <c r="B1275" s="281" t="s">
        <v>97</v>
      </c>
      <c r="C1275" s="281"/>
      <c r="D1275" s="281"/>
      <c r="E1275" s="281"/>
      <c r="F1275" s="281"/>
      <c r="G1275" s="281"/>
      <c r="H1275" s="281"/>
      <c r="I1275" s="281"/>
      <c r="J1275" s="281"/>
    </row>
    <row r="1276" spans="2:15" ht="24.95" customHeight="1" x14ac:dyDescent="0.2">
      <c r="B1276" s="279" t="s">
        <v>36</v>
      </c>
      <c r="C1276" s="309" t="s">
        <v>47</v>
      </c>
      <c r="D1276" s="309"/>
      <c r="E1276" s="309"/>
      <c r="F1276" s="309" t="s">
        <v>48</v>
      </c>
      <c r="G1276" s="309"/>
      <c r="H1276" s="309"/>
      <c r="I1276" s="137" t="s">
        <v>52</v>
      </c>
      <c r="J1276" s="139" t="s">
        <v>53</v>
      </c>
      <c r="M1276" s="45"/>
    </row>
    <row r="1277" spans="2:15" ht="24.95" customHeight="1" x14ac:dyDescent="0.2">
      <c r="B1277" s="280"/>
      <c r="C1277" s="135" t="s">
        <v>66</v>
      </c>
      <c r="D1277" s="135" t="s">
        <v>67</v>
      </c>
      <c r="E1277" s="187" t="s">
        <v>68</v>
      </c>
      <c r="F1277" s="135" t="s">
        <v>69</v>
      </c>
      <c r="G1277" s="135" t="s">
        <v>70</v>
      </c>
      <c r="H1277" s="136" t="s">
        <v>71</v>
      </c>
      <c r="I1277" s="138" t="s">
        <v>85</v>
      </c>
      <c r="J1277" s="140" t="s">
        <v>86</v>
      </c>
      <c r="K1277" s="19"/>
      <c r="M1277" s="45"/>
    </row>
    <row r="1278" spans="2:15" ht="24.95" customHeight="1" x14ac:dyDescent="0.2">
      <c r="B1278" s="133" t="s">
        <v>114</v>
      </c>
      <c r="C1278" s="250">
        <v>257</v>
      </c>
      <c r="D1278" s="250">
        <v>0</v>
      </c>
      <c r="E1278" s="227">
        <v>257</v>
      </c>
      <c r="F1278" s="250">
        <v>550</v>
      </c>
      <c r="G1278" s="250">
        <v>0</v>
      </c>
      <c r="H1278" s="228">
        <v>550</v>
      </c>
      <c r="I1278" s="225">
        <v>2.5564267000000002E-2</v>
      </c>
      <c r="J1278" s="229">
        <v>2.1400778210117002</v>
      </c>
      <c r="K1278" s="47"/>
      <c r="M1278" s="45"/>
    </row>
    <row r="1279" spans="2:15" ht="24.95" customHeight="1" x14ac:dyDescent="0.2">
      <c r="B1279" s="133" t="s">
        <v>5</v>
      </c>
      <c r="C1279" s="250">
        <v>165</v>
      </c>
      <c r="D1279" s="250">
        <v>59</v>
      </c>
      <c r="E1279" s="227">
        <v>224</v>
      </c>
      <c r="F1279" s="250">
        <v>278</v>
      </c>
      <c r="G1279" s="250">
        <v>81</v>
      </c>
      <c r="H1279" s="228">
        <v>359</v>
      </c>
      <c r="I1279" s="225">
        <v>2.4467788899999999E-2</v>
      </c>
      <c r="J1279" s="229">
        <v>1.6026785714286</v>
      </c>
      <c r="K1279" s="47"/>
      <c r="M1279" s="45"/>
    </row>
    <row r="1280" spans="2:15" ht="24.95" customHeight="1" x14ac:dyDescent="0.2">
      <c r="B1280" s="133" t="s">
        <v>22</v>
      </c>
      <c r="C1280" s="250">
        <v>754</v>
      </c>
      <c r="D1280" s="250">
        <v>53</v>
      </c>
      <c r="E1280" s="227">
        <v>807</v>
      </c>
      <c r="F1280" s="250">
        <v>2498</v>
      </c>
      <c r="G1280" s="250">
        <v>116</v>
      </c>
      <c r="H1280" s="228">
        <v>2614</v>
      </c>
      <c r="I1280" s="225">
        <v>0.116088357</v>
      </c>
      <c r="J1280" s="229">
        <v>3.2391573729864001</v>
      </c>
      <c r="K1280" s="47"/>
      <c r="M1280" s="45"/>
    </row>
    <row r="1281" spans="2:14" ht="24.95" customHeight="1" x14ac:dyDescent="0.2">
      <c r="B1281" s="133" t="s">
        <v>7</v>
      </c>
      <c r="C1281" s="250">
        <v>32</v>
      </c>
      <c r="D1281" s="250">
        <v>18</v>
      </c>
      <c r="E1281" s="227">
        <v>50</v>
      </c>
      <c r="F1281" s="250">
        <v>246</v>
      </c>
      <c r="G1281" s="250">
        <v>172</v>
      </c>
      <c r="H1281" s="228">
        <v>418</v>
      </c>
      <c r="I1281" s="225">
        <v>0.1301937755</v>
      </c>
      <c r="J1281" s="229">
        <v>8.36</v>
      </c>
      <c r="K1281" s="47"/>
      <c r="M1281" s="45"/>
    </row>
    <row r="1282" spans="2:14" ht="24.95" customHeight="1" x14ac:dyDescent="0.2">
      <c r="B1282" s="133" t="s">
        <v>8</v>
      </c>
      <c r="C1282" s="250">
        <v>718</v>
      </c>
      <c r="D1282" s="250">
        <v>35</v>
      </c>
      <c r="E1282" s="227">
        <v>753</v>
      </c>
      <c r="F1282" s="250">
        <v>1521</v>
      </c>
      <c r="G1282" s="250">
        <v>128</v>
      </c>
      <c r="H1282" s="228">
        <v>1649</v>
      </c>
      <c r="I1282" s="225">
        <v>8.4781030300000004E-2</v>
      </c>
      <c r="J1282" s="229">
        <v>2.1899070385126</v>
      </c>
      <c r="K1282" s="47"/>
      <c r="M1282" s="45"/>
    </row>
    <row r="1283" spans="2:14" ht="24.95" customHeight="1" x14ac:dyDescent="0.2">
      <c r="B1283" s="133" t="s">
        <v>9</v>
      </c>
      <c r="C1283" s="250">
        <v>363</v>
      </c>
      <c r="D1283" s="250">
        <v>6</v>
      </c>
      <c r="E1283" s="227">
        <v>369</v>
      </c>
      <c r="F1283" s="250">
        <v>586</v>
      </c>
      <c r="G1283" s="250">
        <v>19</v>
      </c>
      <c r="H1283" s="228">
        <v>605</v>
      </c>
      <c r="I1283" s="225">
        <v>3.6684816000000002E-2</v>
      </c>
      <c r="J1283" s="229">
        <v>1.6395663956640001</v>
      </c>
      <c r="K1283" s="47"/>
      <c r="M1283" s="45"/>
    </row>
    <row r="1284" spans="2:14" ht="24.95" customHeight="1" x14ac:dyDescent="0.2">
      <c r="B1284" s="133" t="s">
        <v>10</v>
      </c>
      <c r="C1284" s="250">
        <v>129</v>
      </c>
      <c r="D1284" s="250">
        <v>8</v>
      </c>
      <c r="E1284" s="227">
        <v>137</v>
      </c>
      <c r="F1284" s="250">
        <v>544</v>
      </c>
      <c r="G1284" s="250">
        <v>14</v>
      </c>
      <c r="H1284" s="228">
        <v>558</v>
      </c>
      <c r="I1284" s="225">
        <v>8.8063063100000005E-2</v>
      </c>
      <c r="J1284" s="229">
        <v>4.0729927007299001</v>
      </c>
      <c r="K1284" s="47"/>
      <c r="M1284" s="45"/>
    </row>
    <row r="1285" spans="2:14" ht="24.95" customHeight="1" x14ac:dyDescent="0.2">
      <c r="B1285" s="133" t="s">
        <v>11</v>
      </c>
      <c r="C1285" s="250">
        <v>88</v>
      </c>
      <c r="D1285" s="250">
        <v>0</v>
      </c>
      <c r="E1285" s="227">
        <v>88</v>
      </c>
      <c r="F1285" s="250">
        <v>112</v>
      </c>
      <c r="G1285" s="250">
        <v>0</v>
      </c>
      <c r="H1285" s="228">
        <v>112</v>
      </c>
      <c r="I1285" s="225">
        <v>1.365997E-2</v>
      </c>
      <c r="J1285" s="229">
        <v>1.2727272727273</v>
      </c>
      <c r="K1285" s="47"/>
      <c r="M1285" s="48"/>
    </row>
    <row r="1286" spans="2:14" ht="24.95" customHeight="1" x14ac:dyDescent="0.2">
      <c r="B1286" s="133" t="s">
        <v>12</v>
      </c>
      <c r="C1286" s="250">
        <v>100</v>
      </c>
      <c r="D1286" s="250">
        <v>0</v>
      </c>
      <c r="E1286" s="227">
        <v>100</v>
      </c>
      <c r="F1286" s="250">
        <v>251</v>
      </c>
      <c r="G1286" s="250">
        <v>0</v>
      </c>
      <c r="H1286" s="228">
        <v>251</v>
      </c>
      <c r="I1286" s="225">
        <v>4.4454945099999997E-2</v>
      </c>
      <c r="J1286" s="229">
        <v>2.5099999999999998</v>
      </c>
      <c r="K1286" s="47"/>
      <c r="M1286" s="48"/>
    </row>
    <row r="1287" spans="2:14" ht="24.95" customHeight="1" x14ac:dyDescent="0.2">
      <c r="B1287" s="134" t="s">
        <v>14</v>
      </c>
      <c r="C1287" s="230">
        <v>2606</v>
      </c>
      <c r="D1287" s="230">
        <v>179</v>
      </c>
      <c r="E1287" s="231">
        <v>2785</v>
      </c>
      <c r="F1287" s="230">
        <v>6586</v>
      </c>
      <c r="G1287" s="230">
        <v>530</v>
      </c>
      <c r="H1287" s="232">
        <v>7116</v>
      </c>
      <c r="I1287" s="226">
        <v>6.02855157E-2</v>
      </c>
      <c r="J1287" s="233">
        <v>2.5551166965888998</v>
      </c>
      <c r="M1287" s="48"/>
    </row>
    <row r="1288" spans="2:14" ht="24.95" customHeight="1" x14ac:dyDescent="0.2">
      <c r="B1288" s="217"/>
      <c r="C1288" s="54"/>
      <c r="D1288" s="54"/>
      <c r="E1288" s="55"/>
      <c r="F1288" s="54"/>
      <c r="G1288" s="54"/>
      <c r="H1288" s="55"/>
      <c r="I1288" s="63"/>
      <c r="J1288" s="64"/>
      <c r="K1288" s="68"/>
      <c r="L1288" s="68"/>
      <c r="M1288" s="67"/>
      <c r="N1288" s="19"/>
    </row>
    <row r="1289" spans="2:14" ht="24.95" customHeight="1" x14ac:dyDescent="0.2">
      <c r="B1289" s="71"/>
      <c r="C1289" s="71"/>
      <c r="D1289" s="71"/>
      <c r="E1289" s="71"/>
      <c r="F1289" s="71"/>
      <c r="G1289" s="71"/>
      <c r="H1289" s="71"/>
      <c r="I1289" s="71"/>
      <c r="J1289" s="71"/>
      <c r="K1289" s="71"/>
      <c r="L1289" s="71"/>
      <c r="M1289" s="71"/>
      <c r="N1289" s="71"/>
    </row>
    <row r="1290" spans="2:14" ht="24.95" customHeight="1" x14ac:dyDescent="0.2">
      <c r="B1290" s="69"/>
      <c r="C1290" s="69"/>
      <c r="D1290" s="69"/>
      <c r="E1290" s="69"/>
      <c r="F1290" s="69"/>
      <c r="G1290" s="69"/>
      <c r="H1290" s="69"/>
      <c r="I1290" s="69"/>
      <c r="J1290" s="69"/>
      <c r="K1290" s="70"/>
      <c r="L1290" s="70"/>
      <c r="M1290" s="70"/>
      <c r="N1290" s="70"/>
    </row>
    <row r="1291" spans="2:14" ht="24.95" customHeight="1" x14ac:dyDescent="0.2">
      <c r="B1291" s="65"/>
      <c r="C1291" s="65"/>
      <c r="D1291" s="65"/>
      <c r="E1291" s="65"/>
      <c r="G1291" s="65"/>
      <c r="H1291" s="65"/>
      <c r="I1291" s="65"/>
      <c r="J1291" s="65"/>
    </row>
    <row r="1292" spans="2:14" ht="24.95" customHeight="1" x14ac:dyDescent="0.2">
      <c r="B1292" s="65"/>
      <c r="C1292" s="65"/>
      <c r="D1292" s="65"/>
      <c r="E1292" s="65"/>
      <c r="G1292" s="65"/>
      <c r="H1292" s="65"/>
      <c r="I1292" s="65"/>
      <c r="J1292" s="65"/>
    </row>
    <row r="1293" spans="2:14" ht="24.95" customHeight="1" x14ac:dyDescent="0.2">
      <c r="B1293" s="65"/>
      <c r="C1293" s="65"/>
      <c r="D1293" s="65"/>
      <c r="E1293" s="65"/>
      <c r="G1293" s="65"/>
      <c r="H1293" s="65"/>
      <c r="I1293" s="65"/>
      <c r="J1293" s="65"/>
    </row>
    <row r="1294" spans="2:14" ht="24.95" customHeight="1" x14ac:dyDescent="0.2">
      <c r="B1294" s="65"/>
      <c r="C1294" s="65"/>
      <c r="D1294" s="65"/>
      <c r="E1294" s="65"/>
      <c r="G1294" s="65"/>
      <c r="H1294" s="65"/>
      <c r="I1294" s="65"/>
      <c r="J1294" s="65"/>
    </row>
    <row r="1295" spans="2:14" ht="24.95" customHeight="1" x14ac:dyDescent="0.2">
      <c r="B1295" s="65"/>
      <c r="C1295" s="65"/>
      <c r="D1295" s="65"/>
      <c r="E1295" s="65"/>
      <c r="G1295" s="65"/>
      <c r="H1295" s="65"/>
      <c r="I1295" s="65"/>
      <c r="J1295" s="65"/>
    </row>
    <row r="1296" spans="2:14" ht="24.95" customHeight="1" x14ac:dyDescent="0.2">
      <c r="B1296" s="65"/>
      <c r="C1296" s="65"/>
      <c r="D1296" s="65"/>
      <c r="E1296" s="65"/>
      <c r="G1296" s="65"/>
      <c r="H1296" s="65"/>
      <c r="I1296" s="65"/>
      <c r="J1296" s="65"/>
    </row>
    <row r="1297" spans="2:15" ht="24.95" customHeight="1" x14ac:dyDescent="0.2">
      <c r="B1297" s="65"/>
      <c r="C1297" s="65"/>
      <c r="D1297" s="65"/>
      <c r="E1297" s="65"/>
      <c r="G1297" s="65"/>
      <c r="H1297" s="65"/>
      <c r="I1297" s="65"/>
      <c r="J1297" s="65"/>
    </row>
    <row r="1298" spans="2:15" ht="24.95" customHeight="1" x14ac:dyDescent="0.2">
      <c r="B1298" s="65"/>
      <c r="C1298" s="65"/>
      <c r="D1298" s="65"/>
      <c r="E1298" s="65"/>
      <c r="G1298" s="65"/>
      <c r="H1298" s="65"/>
      <c r="I1298" s="65"/>
      <c r="J1298" s="65"/>
    </row>
    <row r="1299" spans="2:15" ht="24.95" customHeight="1" x14ac:dyDescent="0.2">
      <c r="B1299" s="65"/>
      <c r="C1299" s="65"/>
      <c r="D1299" s="65"/>
      <c r="E1299" s="65"/>
      <c r="F1299" s="65"/>
      <c r="G1299" s="65"/>
      <c r="H1299" s="65"/>
      <c r="I1299" s="65"/>
      <c r="J1299" s="65"/>
      <c r="K1299" s="65"/>
    </row>
    <row r="1300" spans="2:15" ht="24.95" customHeight="1" x14ac:dyDescent="0.2"/>
    <row r="1301" spans="2:15" ht="25.5" customHeight="1" x14ac:dyDescent="0.2">
      <c r="B1301" s="265" t="s">
        <v>173</v>
      </c>
      <c r="C1301" s="265"/>
      <c r="D1301" s="265"/>
      <c r="E1301" s="265"/>
      <c r="F1301" s="265"/>
      <c r="G1301" s="265"/>
      <c r="H1301" s="265"/>
      <c r="I1301" s="265"/>
      <c r="J1301" s="265"/>
      <c r="K1301" s="265"/>
      <c r="L1301" s="265"/>
      <c r="M1301" s="265"/>
    </row>
    <row r="1302" spans="2:15" ht="24.95" customHeight="1" x14ac:dyDescent="0.2">
      <c r="B1302" s="57"/>
      <c r="C1302" s="57"/>
      <c r="D1302" s="57"/>
      <c r="E1302" s="57"/>
      <c r="F1302" s="57"/>
      <c r="G1302" s="57"/>
    </row>
    <row r="1303" spans="2:15" ht="24.95" customHeight="1" x14ac:dyDescent="0.2">
      <c r="B1303" s="273" t="s">
        <v>13</v>
      </c>
      <c r="C1303" s="273"/>
      <c r="D1303" s="273"/>
      <c r="E1303" s="273"/>
      <c r="F1303" s="273"/>
      <c r="G1303" s="273"/>
      <c r="H1303" s="273"/>
      <c r="I1303" s="39"/>
      <c r="J1303" s="39"/>
      <c r="K1303" s="39"/>
      <c r="L1303" s="39"/>
      <c r="M1303" s="13"/>
      <c r="N1303" s="13"/>
      <c r="O1303" s="13"/>
    </row>
    <row r="1304" spans="2:15" ht="24.95" customHeight="1" x14ac:dyDescent="0.2">
      <c r="B1304" s="132" t="s">
        <v>35</v>
      </c>
      <c r="C1304" s="274" t="s">
        <v>62</v>
      </c>
      <c r="D1304" s="274"/>
      <c r="E1304" s="274" t="s">
        <v>63</v>
      </c>
      <c r="F1304" s="274"/>
      <c r="G1304" s="274" t="s">
        <v>0</v>
      </c>
      <c r="H1304" s="274"/>
      <c r="I1304" s="39"/>
      <c r="J1304" s="39"/>
      <c r="K1304" s="39"/>
      <c r="L1304" s="39"/>
      <c r="M1304" s="13"/>
      <c r="N1304" s="13"/>
      <c r="O1304" s="13"/>
    </row>
    <row r="1305" spans="2:15" ht="24.95" customHeight="1" x14ac:dyDescent="0.2">
      <c r="B1305" s="224" t="s">
        <v>176</v>
      </c>
      <c r="C1305" s="306">
        <v>17210</v>
      </c>
      <c r="D1305" s="306"/>
      <c r="E1305" s="306">
        <v>1942</v>
      </c>
      <c r="F1305" s="306"/>
      <c r="G1305" s="267">
        <v>19152</v>
      </c>
      <c r="H1305" s="269"/>
      <c r="I1305" s="39"/>
      <c r="J1305" s="39"/>
      <c r="K1305" s="39"/>
      <c r="L1305" s="39"/>
      <c r="M1305" s="13"/>
      <c r="N1305" s="13"/>
      <c r="O1305" s="13"/>
    </row>
    <row r="1306" spans="2:15" ht="24.95" customHeight="1" x14ac:dyDescent="0.2">
      <c r="B1306" s="224" t="s">
        <v>156</v>
      </c>
      <c r="C1306" s="306">
        <v>2606</v>
      </c>
      <c r="D1306" s="306"/>
      <c r="E1306" s="306">
        <v>179</v>
      </c>
      <c r="F1306" s="306"/>
      <c r="G1306" s="267">
        <v>2785</v>
      </c>
      <c r="H1306" s="269"/>
      <c r="I1306" s="39"/>
      <c r="J1306" s="39"/>
      <c r="K1306" s="39"/>
      <c r="L1306" s="39"/>
      <c r="M1306" s="13"/>
      <c r="N1306" s="13"/>
      <c r="O1306" s="13"/>
    </row>
    <row r="1307" spans="2:15" ht="24.95" customHeight="1" x14ac:dyDescent="0.2">
      <c r="B1307" s="113" t="s">
        <v>43</v>
      </c>
      <c r="C1307" s="270">
        <f>(C1306-C1305)/C1305</f>
        <v>-0.84857640906449738</v>
      </c>
      <c r="D1307" s="270"/>
      <c r="E1307" s="270">
        <f>(E1306-E1305)/E1305</f>
        <v>-0.907826982492276</v>
      </c>
      <c r="F1307" s="270"/>
      <c r="G1307" s="270">
        <f>(G1306-G1305)/G1305</f>
        <v>-0.85458437761069339</v>
      </c>
      <c r="H1307" s="270"/>
      <c r="I1307" s="39"/>
      <c r="J1307" s="39"/>
      <c r="K1307" s="39"/>
      <c r="L1307" s="39"/>
      <c r="M1307" s="13"/>
      <c r="N1307" s="13"/>
      <c r="O1307" s="13"/>
    </row>
    <row r="1308" spans="2:15" ht="24.95" customHeight="1" x14ac:dyDescent="0.2"/>
    <row r="1309" spans="2:15" ht="24.95" customHeight="1" x14ac:dyDescent="0.2"/>
    <row r="1310" spans="2:15" ht="24.95" customHeight="1" x14ac:dyDescent="0.2"/>
    <row r="1311" spans="2:15" ht="24.95" customHeight="1" x14ac:dyDescent="0.2"/>
    <row r="1312" spans="2:15" ht="24.95" customHeight="1" x14ac:dyDescent="0.2"/>
    <row r="1313" spans="2:12" ht="24.95" customHeight="1" x14ac:dyDescent="0.2"/>
    <row r="1314" spans="2:12" ht="24.95" customHeight="1" x14ac:dyDescent="0.2"/>
    <row r="1315" spans="2:12" ht="24.95" customHeight="1" x14ac:dyDescent="0.2"/>
    <row r="1316" spans="2:12" ht="24.95" customHeight="1" x14ac:dyDescent="0.2"/>
    <row r="1317" spans="2:12" ht="24.95" customHeight="1" x14ac:dyDescent="0.2"/>
    <row r="1318" spans="2:12" ht="24.95" customHeight="1" x14ac:dyDescent="0.2">
      <c r="B1318" s="285" t="s">
        <v>15</v>
      </c>
      <c r="C1318" s="285"/>
      <c r="D1318" s="285"/>
      <c r="E1318" s="285"/>
      <c r="F1318" s="285"/>
      <c r="G1318" s="285"/>
      <c r="H1318" s="285"/>
      <c r="I1318" s="285"/>
      <c r="J1318" s="285"/>
    </row>
    <row r="1319" spans="2:12" ht="24.95" customHeight="1" x14ac:dyDescent="0.2">
      <c r="B1319" s="141" t="s">
        <v>35</v>
      </c>
      <c r="C1319" s="275" t="s">
        <v>64</v>
      </c>
      <c r="D1319" s="275"/>
      <c r="E1319" s="275" t="s">
        <v>65</v>
      </c>
      <c r="F1319" s="275"/>
      <c r="G1319" s="275" t="s">
        <v>1</v>
      </c>
      <c r="H1319" s="275"/>
      <c r="I1319" s="275" t="s">
        <v>18</v>
      </c>
      <c r="J1319" s="275"/>
      <c r="L1319" s="40"/>
    </row>
    <row r="1320" spans="2:12" ht="24.95" customHeight="1" x14ac:dyDescent="0.2">
      <c r="B1320" s="224" t="s">
        <v>176</v>
      </c>
      <c r="C1320" s="306">
        <v>40762</v>
      </c>
      <c r="D1320" s="306"/>
      <c r="E1320" s="306">
        <v>4049</v>
      </c>
      <c r="F1320" s="306"/>
      <c r="G1320" s="267">
        <v>44811</v>
      </c>
      <c r="H1320" s="267"/>
      <c r="I1320" s="268">
        <v>0.21241971039999999</v>
      </c>
      <c r="J1320" s="269"/>
    </row>
    <row r="1321" spans="2:12" ht="24.95" customHeight="1" x14ac:dyDescent="0.2">
      <c r="B1321" s="224" t="s">
        <v>156</v>
      </c>
      <c r="C1321" s="306">
        <v>6586</v>
      </c>
      <c r="D1321" s="306"/>
      <c r="E1321" s="306">
        <v>530</v>
      </c>
      <c r="F1321" s="306"/>
      <c r="G1321" s="267">
        <v>7116</v>
      </c>
      <c r="H1321" s="267"/>
      <c r="I1321" s="268">
        <v>6.02855157E-2</v>
      </c>
      <c r="J1321" s="269"/>
    </row>
    <row r="1322" spans="2:12" ht="24.95" customHeight="1" x14ac:dyDescent="0.2">
      <c r="B1322" s="105" t="s">
        <v>43</v>
      </c>
      <c r="C1322" s="271">
        <f>(C1321-C1320)/C1320</f>
        <v>-0.83842794759825323</v>
      </c>
      <c r="D1322" s="271"/>
      <c r="E1322" s="271">
        <f>(E1321-E1320)/E1320</f>
        <v>-0.86910348234131884</v>
      </c>
      <c r="F1322" s="271"/>
      <c r="G1322" s="271">
        <f>(G1321-G1320)/G1320</f>
        <v>-0.84119970542947042</v>
      </c>
      <c r="H1322" s="271"/>
      <c r="I1322" s="271">
        <f>(I1321-I1320)/I1320</f>
        <v>-0.71619622498082458</v>
      </c>
      <c r="J1322" s="271"/>
    </row>
    <row r="1323" spans="2:12" ht="24.95" customHeight="1" x14ac:dyDescent="0.2"/>
    <row r="1324" spans="2:12" ht="24.95" customHeight="1" x14ac:dyDescent="0.2"/>
    <row r="1325" spans="2:12" ht="24.95" customHeight="1" x14ac:dyDescent="0.2"/>
    <row r="1326" spans="2:12" ht="24.95" customHeight="1" x14ac:dyDescent="0.2"/>
    <row r="1327" spans="2:12" ht="24.95" customHeight="1" x14ac:dyDescent="0.2"/>
    <row r="1328" spans="2:12" ht="24.95" customHeight="1" x14ac:dyDescent="0.2"/>
    <row r="1329" spans="2:15" ht="24.95" customHeight="1" x14ac:dyDescent="0.2"/>
    <row r="1330" spans="2:15" ht="24.95" customHeight="1" x14ac:dyDescent="0.2"/>
    <row r="1331" spans="2:15" ht="24.95" customHeight="1" x14ac:dyDescent="0.2">
      <c r="M1331" s="22">
        <v>18</v>
      </c>
    </row>
    <row r="1332" spans="2:15" s="125" customFormat="1" ht="25.5" customHeight="1" x14ac:dyDescent="0.2">
      <c r="B1332" s="322" t="s">
        <v>174</v>
      </c>
      <c r="C1332" s="322"/>
      <c r="D1332" s="322"/>
      <c r="E1332" s="322"/>
      <c r="F1332" s="322"/>
      <c r="G1332" s="322"/>
      <c r="H1332" s="322"/>
      <c r="I1332" s="322"/>
      <c r="J1332" s="322"/>
      <c r="K1332" s="322"/>
      <c r="L1332" s="322"/>
      <c r="M1332" s="322"/>
    </row>
    <row r="1333" spans="2:15" ht="15" customHeight="1" x14ac:dyDescent="0.2">
      <c r="B1333" s="28"/>
      <c r="C1333" s="33"/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</row>
    <row r="1334" spans="2:15" ht="24.95" customHeight="1" x14ac:dyDescent="0.2">
      <c r="B1334" s="307" t="s">
        <v>13</v>
      </c>
      <c r="C1334" s="307"/>
      <c r="D1334" s="307"/>
      <c r="E1334" s="307"/>
      <c r="F1334" s="307"/>
      <c r="G1334" s="307"/>
      <c r="H1334" s="307"/>
      <c r="I1334" s="117"/>
      <c r="J1334" s="117"/>
      <c r="K1334" s="117"/>
      <c r="L1334" s="117"/>
      <c r="M1334" s="117"/>
      <c r="N1334" s="117"/>
    </row>
    <row r="1335" spans="2:15" ht="24.95" customHeight="1" x14ac:dyDescent="0.2">
      <c r="B1335" s="92" t="s">
        <v>35</v>
      </c>
      <c r="C1335" s="308" t="s">
        <v>51</v>
      </c>
      <c r="D1335" s="308"/>
      <c r="E1335" s="308" t="s">
        <v>50</v>
      </c>
      <c r="F1335" s="308"/>
      <c r="G1335" s="308" t="s">
        <v>0</v>
      </c>
      <c r="H1335" s="308"/>
    </row>
    <row r="1336" spans="2:15" ht="24.95" customHeight="1" x14ac:dyDescent="0.2">
      <c r="B1336" s="224" t="s">
        <v>159</v>
      </c>
      <c r="C1336" s="306">
        <v>206026</v>
      </c>
      <c r="D1336" s="306"/>
      <c r="E1336" s="306">
        <v>28807</v>
      </c>
      <c r="F1336" s="306"/>
      <c r="G1336" s="267">
        <v>234833</v>
      </c>
      <c r="H1336" s="267"/>
    </row>
    <row r="1337" spans="2:15" ht="24.95" customHeight="1" x14ac:dyDescent="0.2">
      <c r="B1337" s="224" t="s">
        <v>160</v>
      </c>
      <c r="C1337" s="276">
        <v>85778</v>
      </c>
      <c r="D1337" s="276"/>
      <c r="E1337" s="276">
        <v>8691</v>
      </c>
      <c r="F1337" s="276"/>
      <c r="G1337" s="267">
        <v>94469</v>
      </c>
      <c r="H1337" s="267"/>
    </row>
    <row r="1338" spans="2:15" ht="24.95" customHeight="1" x14ac:dyDescent="0.2">
      <c r="B1338" s="113" t="s">
        <v>43</v>
      </c>
      <c r="C1338" s="270">
        <f>(C1337-C1336)/C1336</f>
        <v>-0.58365449020997351</v>
      </c>
      <c r="D1338" s="270"/>
      <c r="E1338" s="270">
        <f>(E1337-E1336)/E1336</f>
        <v>-0.69830249592113025</v>
      </c>
      <c r="F1338" s="270"/>
      <c r="G1338" s="270">
        <f>(G1337-G1336)/G1336</f>
        <v>-0.59771837859244659</v>
      </c>
      <c r="H1338" s="270"/>
    </row>
    <row r="1339" spans="2:15" ht="24.95" customHeight="1" x14ac:dyDescent="0.2">
      <c r="B1339" s="34"/>
      <c r="C1339" s="35"/>
      <c r="D1339" s="35"/>
      <c r="E1339" s="35"/>
      <c r="F1339" s="35"/>
      <c r="G1339" s="35"/>
      <c r="H1339" s="35"/>
      <c r="I1339" s="13"/>
      <c r="J1339" s="13"/>
      <c r="K1339" s="13"/>
      <c r="L1339" s="13"/>
      <c r="M1339" s="13"/>
      <c r="N1339" s="13"/>
      <c r="O1339" s="13"/>
    </row>
    <row r="1340" spans="2:15" ht="24.95" customHeight="1" x14ac:dyDescent="0.2">
      <c r="B1340" s="34"/>
      <c r="C1340" s="35"/>
      <c r="D1340" s="35"/>
      <c r="E1340" s="35"/>
      <c r="F1340" s="35"/>
      <c r="G1340" s="35"/>
      <c r="H1340" s="35"/>
      <c r="I1340" s="13"/>
      <c r="J1340" s="13"/>
      <c r="K1340" s="13"/>
      <c r="L1340" s="13"/>
      <c r="M1340" s="13"/>
      <c r="N1340" s="13"/>
      <c r="O1340" s="13"/>
    </row>
    <row r="1341" spans="2:15" ht="24.95" customHeight="1" x14ac:dyDescent="0.2">
      <c r="B1341" s="34"/>
      <c r="C1341" s="35"/>
      <c r="D1341" s="35"/>
      <c r="E1341" s="35"/>
      <c r="F1341" s="35"/>
      <c r="G1341" s="35"/>
      <c r="H1341" s="35"/>
      <c r="I1341" s="13"/>
      <c r="J1341" s="13"/>
      <c r="K1341" s="13"/>
      <c r="L1341" s="13"/>
      <c r="M1341" s="13"/>
      <c r="N1341" s="13"/>
      <c r="O1341" s="13"/>
    </row>
    <row r="1342" spans="2:15" ht="24.95" customHeight="1" x14ac:dyDescent="0.2">
      <c r="B1342" s="34"/>
      <c r="C1342" s="35"/>
      <c r="D1342" s="35"/>
      <c r="E1342" s="35"/>
      <c r="F1342" s="35"/>
      <c r="G1342" s="35"/>
      <c r="H1342" s="35"/>
      <c r="I1342" s="13"/>
      <c r="J1342" s="13"/>
      <c r="K1342" s="13"/>
      <c r="L1342" s="13"/>
      <c r="M1342" s="13"/>
      <c r="N1342" s="13"/>
      <c r="O1342" s="13"/>
    </row>
    <row r="1343" spans="2:15" ht="24.95" customHeight="1" x14ac:dyDescent="0.2">
      <c r="B1343" s="34"/>
      <c r="C1343" s="35"/>
      <c r="D1343" s="35"/>
      <c r="E1343" s="35"/>
      <c r="F1343" s="35"/>
      <c r="G1343" s="35"/>
      <c r="H1343" s="35"/>
      <c r="I1343" s="13"/>
      <c r="J1343" s="13"/>
      <c r="K1343" s="13"/>
      <c r="L1343" s="13"/>
      <c r="M1343" s="13"/>
      <c r="N1343" s="13"/>
      <c r="O1343" s="13"/>
    </row>
    <row r="1344" spans="2:15" ht="24.95" customHeight="1" x14ac:dyDescent="0.2">
      <c r="B1344" s="34"/>
      <c r="C1344" s="35"/>
      <c r="D1344" s="35"/>
      <c r="E1344" s="35"/>
      <c r="F1344" s="35"/>
      <c r="G1344" s="35"/>
      <c r="H1344" s="35"/>
      <c r="I1344" s="13"/>
      <c r="J1344" s="13"/>
      <c r="K1344" s="13"/>
      <c r="L1344" s="13"/>
      <c r="M1344" s="13"/>
      <c r="N1344" s="13"/>
      <c r="O1344" s="13"/>
    </row>
    <row r="1345" spans="2:15" ht="24.95" customHeight="1" x14ac:dyDescent="0.2">
      <c r="B1345" s="34"/>
      <c r="C1345" s="35"/>
      <c r="D1345" s="35"/>
      <c r="E1345" s="35"/>
      <c r="F1345" s="35"/>
      <c r="G1345" s="35"/>
      <c r="H1345" s="35"/>
      <c r="I1345" s="13"/>
      <c r="J1345" s="13"/>
      <c r="K1345" s="13"/>
      <c r="L1345" s="13"/>
      <c r="M1345" s="13"/>
      <c r="N1345" s="13"/>
      <c r="O1345" s="13"/>
    </row>
    <row r="1346" spans="2:15" ht="24.95" customHeight="1" x14ac:dyDescent="0.2">
      <c r="B1346" s="34"/>
      <c r="C1346" s="35"/>
      <c r="D1346" s="35"/>
      <c r="E1346" s="35"/>
      <c r="F1346" s="35"/>
      <c r="G1346" s="35"/>
      <c r="H1346" s="35"/>
      <c r="I1346" s="13"/>
      <c r="J1346" s="13"/>
      <c r="K1346" s="13"/>
      <c r="L1346" s="13"/>
      <c r="M1346" s="13"/>
      <c r="N1346" s="13"/>
      <c r="O1346" s="13"/>
    </row>
    <row r="1347" spans="2:15" ht="24.95" customHeight="1" x14ac:dyDescent="0.2">
      <c r="B1347" s="34"/>
      <c r="C1347" s="35"/>
      <c r="D1347" s="35"/>
      <c r="E1347" s="35"/>
      <c r="F1347" s="35"/>
      <c r="G1347" s="35"/>
      <c r="H1347" s="35"/>
      <c r="I1347" s="13"/>
      <c r="J1347" s="13"/>
      <c r="K1347" s="13"/>
      <c r="L1347" s="13"/>
      <c r="M1347" s="13"/>
      <c r="N1347" s="13"/>
      <c r="O1347" s="13"/>
    </row>
    <row r="1348" spans="2:15" ht="24.95" customHeight="1" x14ac:dyDescent="0.2"/>
    <row r="1349" spans="2:15" ht="24.95" customHeight="1" x14ac:dyDescent="0.2"/>
    <row r="1350" spans="2:15" ht="24.95" customHeight="1" x14ac:dyDescent="0.2"/>
    <row r="1351" spans="2:15" ht="24.95" customHeight="1" x14ac:dyDescent="0.2"/>
    <row r="1352" spans="2:15" ht="24.95" customHeight="1" x14ac:dyDescent="0.2"/>
    <row r="1353" spans="2:15" ht="24.95" customHeight="1" x14ac:dyDescent="0.2"/>
    <row r="1354" spans="2:15" ht="24.95" customHeight="1" x14ac:dyDescent="0.2"/>
    <row r="1355" spans="2:15" ht="24.95" customHeight="1" x14ac:dyDescent="0.2"/>
    <row r="1356" spans="2:15" ht="24.95" customHeight="1" x14ac:dyDescent="0.2"/>
    <row r="1357" spans="2:15" ht="24.95" customHeight="1" x14ac:dyDescent="0.2"/>
    <row r="1358" spans="2:15" ht="24.95" customHeight="1" x14ac:dyDescent="0.2"/>
    <row r="1359" spans="2:15" ht="24.95" customHeight="1" x14ac:dyDescent="0.2">
      <c r="B1359" s="285" t="s">
        <v>15</v>
      </c>
      <c r="C1359" s="285"/>
      <c r="D1359" s="285"/>
      <c r="E1359" s="285"/>
      <c r="F1359" s="285"/>
      <c r="G1359" s="285"/>
      <c r="H1359" s="285"/>
      <c r="I1359" s="285"/>
      <c r="J1359" s="285"/>
      <c r="K1359" s="13"/>
    </row>
    <row r="1360" spans="2:15" ht="24.95" customHeight="1" x14ac:dyDescent="0.2">
      <c r="B1360" s="141" t="s">
        <v>35</v>
      </c>
      <c r="C1360" s="275" t="s">
        <v>40</v>
      </c>
      <c r="D1360" s="275"/>
      <c r="E1360" s="275" t="s">
        <v>41</v>
      </c>
      <c r="F1360" s="275"/>
      <c r="G1360" s="275" t="s">
        <v>42</v>
      </c>
      <c r="H1360" s="275"/>
      <c r="I1360" s="275" t="s">
        <v>89</v>
      </c>
      <c r="J1360" s="275"/>
      <c r="L1360" s="40"/>
    </row>
    <row r="1361" spans="2:12" ht="24.95" customHeight="1" x14ac:dyDescent="0.2">
      <c r="B1361" s="224" t="s">
        <v>159</v>
      </c>
      <c r="C1361" s="306">
        <v>486831</v>
      </c>
      <c r="D1361" s="306"/>
      <c r="E1361" s="306">
        <v>70446</v>
      </c>
      <c r="F1361" s="306"/>
      <c r="G1361" s="267">
        <v>557277</v>
      </c>
      <c r="H1361" s="267"/>
      <c r="I1361" s="268">
        <v>0.23570147026605001</v>
      </c>
      <c r="J1361" s="269"/>
    </row>
    <row r="1362" spans="2:12" ht="24.95" customHeight="1" x14ac:dyDescent="0.2">
      <c r="B1362" s="224" t="s">
        <v>160</v>
      </c>
      <c r="C1362" s="276">
        <v>210396</v>
      </c>
      <c r="D1362" s="276"/>
      <c r="E1362" s="276">
        <v>21157</v>
      </c>
      <c r="F1362" s="276"/>
      <c r="G1362" s="267">
        <v>231553</v>
      </c>
      <c r="H1362" s="267"/>
      <c r="I1362" s="277">
        <v>0.14668230185223999</v>
      </c>
      <c r="J1362" s="277"/>
    </row>
    <row r="1363" spans="2:12" ht="24.95" customHeight="1" x14ac:dyDescent="0.2">
      <c r="B1363" s="105" t="s">
        <v>43</v>
      </c>
      <c r="C1363" s="271">
        <f>(C1362-C1361)/C1361</f>
        <v>-0.56782538498986301</v>
      </c>
      <c r="D1363" s="271"/>
      <c r="E1363" s="271">
        <f>(E1362-E1361)/E1361</f>
        <v>-0.69967066973284497</v>
      </c>
      <c r="F1363" s="271"/>
      <c r="G1363" s="271">
        <f>(G1362-G1361)/G1361</f>
        <v>-0.58449209280124603</v>
      </c>
      <c r="H1363" s="271"/>
      <c r="I1363" s="271">
        <f>(I1362-I1361)/I1361</f>
        <v>-0.37767761191022226</v>
      </c>
      <c r="J1363" s="271"/>
    </row>
    <row r="1364" spans="2:12" ht="24.95" customHeight="1" x14ac:dyDescent="0.2">
      <c r="B1364" s="38"/>
      <c r="C1364" s="39"/>
      <c r="D1364" s="39"/>
      <c r="E1364" s="39"/>
      <c r="F1364" s="39"/>
      <c r="G1364" s="41"/>
      <c r="H1364" s="41"/>
      <c r="I1364" s="41"/>
      <c r="J1364" s="41"/>
      <c r="K1364" s="13"/>
    </row>
    <row r="1365" spans="2:12" ht="24.95" customHeight="1" x14ac:dyDescent="0.2"/>
    <row r="1366" spans="2:12" ht="24.95" customHeight="1" x14ac:dyDescent="0.2"/>
    <row r="1367" spans="2:12" ht="24.95" customHeight="1" x14ac:dyDescent="0.2"/>
    <row r="1368" spans="2:12" ht="24.95" customHeight="1" x14ac:dyDescent="0.2">
      <c r="L1368" s="42"/>
    </row>
    <row r="1369" spans="2:12" ht="24.95" customHeight="1" x14ac:dyDescent="0.2"/>
    <row r="1370" spans="2:12" ht="24.95" customHeight="1" x14ac:dyDescent="0.2"/>
    <row r="1371" spans="2:12" ht="24.95" customHeight="1" x14ac:dyDescent="0.2">
      <c r="L1371" s="27"/>
    </row>
    <row r="1372" spans="2:12" ht="24.95" customHeight="1" x14ac:dyDescent="0.2"/>
    <row r="1373" spans="2:12" ht="24.95" customHeight="1" x14ac:dyDescent="0.2"/>
    <row r="1374" spans="2:12" ht="24.95" customHeight="1" x14ac:dyDescent="0.2"/>
    <row r="1375" spans="2:12" ht="24.95" customHeight="1" x14ac:dyDescent="0.2"/>
    <row r="1376" spans="2:12" ht="24.95" customHeight="1" x14ac:dyDescent="0.2"/>
    <row r="1377" spans="2:15" ht="24.95" customHeight="1" x14ac:dyDescent="0.2"/>
    <row r="1378" spans="2:15" ht="24.95" customHeight="1" x14ac:dyDescent="0.2"/>
    <row r="1379" spans="2:15" ht="24.95" customHeight="1" x14ac:dyDescent="0.2"/>
    <row r="1380" spans="2:15" ht="24.95" customHeight="1" x14ac:dyDescent="0.2"/>
    <row r="1381" spans="2:15" ht="24.95" customHeight="1" x14ac:dyDescent="0.2">
      <c r="O1381" s="32"/>
    </row>
    <row r="1382" spans="2:15" ht="24.95" customHeight="1" x14ac:dyDescent="0.2">
      <c r="O1382" s="32"/>
    </row>
    <row r="1383" spans="2:15" ht="24.95" customHeight="1" x14ac:dyDescent="0.2">
      <c r="O1383" s="32"/>
    </row>
    <row r="1384" spans="2:15" ht="24.95" customHeight="1" x14ac:dyDescent="0.2">
      <c r="B1384" s="59"/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</row>
    <row r="1385" spans="2:15" ht="24.95" customHeight="1" x14ac:dyDescent="0.2">
      <c r="B1385" s="59"/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</row>
    <row r="1386" spans="2:15" ht="24.95" customHeight="1" x14ac:dyDescent="0.2">
      <c r="B1386" s="59"/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</row>
    <row r="1387" spans="2:15" ht="24.95" customHeight="1" x14ac:dyDescent="0.2">
      <c r="B1387" s="59"/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</row>
    <row r="1388" spans="2:15" ht="24.95" customHeight="1" x14ac:dyDescent="0.2">
      <c r="B1388" s="59"/>
      <c r="C1388" s="59"/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59"/>
    </row>
    <row r="1389" spans="2:15" ht="24.95" customHeight="1" x14ac:dyDescent="0.2">
      <c r="B1389" s="59"/>
      <c r="C1389" s="59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</row>
    <row r="1390" spans="2:15" ht="24.95" customHeight="1" x14ac:dyDescent="0.2">
      <c r="B1390" s="59"/>
      <c r="C1390" s="59"/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59"/>
    </row>
    <row r="1391" spans="2:15" ht="24.95" customHeight="1" x14ac:dyDescent="0.2">
      <c r="B1391" s="59"/>
      <c r="C1391" s="59"/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59"/>
    </row>
    <row r="1392" spans="2:15" ht="24.95" customHeight="1" x14ac:dyDescent="0.2">
      <c r="B1392" s="59"/>
      <c r="C1392" s="59"/>
      <c r="D1392" s="59"/>
      <c r="E1392" s="59"/>
      <c r="F1392" s="59"/>
      <c r="G1392" s="59"/>
      <c r="H1392" s="59"/>
      <c r="I1392" s="59"/>
      <c r="J1392" s="59"/>
      <c r="K1392" s="59"/>
      <c r="M1392" s="32">
        <v>19</v>
      </c>
      <c r="N1392" s="59"/>
    </row>
    <row r="1393" spans="2:14" ht="50.1" customHeight="1" x14ac:dyDescent="0.2">
      <c r="B1393" s="263" t="s">
        <v>39</v>
      </c>
      <c r="C1393" s="263"/>
      <c r="D1393" s="263"/>
      <c r="E1393" s="263"/>
      <c r="F1393" s="263"/>
      <c r="G1393" s="263"/>
      <c r="H1393" s="263"/>
      <c r="I1393" s="263"/>
      <c r="J1393" s="263"/>
      <c r="K1393" s="263"/>
      <c r="L1393" s="263"/>
      <c r="M1393" s="263"/>
    </row>
    <row r="1394" spans="2:14" ht="15" customHeight="1" x14ac:dyDescent="0.2"/>
    <row r="1395" spans="2:14" ht="25.5" customHeight="1" x14ac:dyDescent="0.2">
      <c r="B1395" s="252" t="s">
        <v>84</v>
      </c>
      <c r="C1395" s="252"/>
      <c r="D1395" s="252"/>
      <c r="E1395" s="252"/>
      <c r="F1395" s="252"/>
      <c r="G1395" s="252"/>
      <c r="H1395" s="252"/>
      <c r="I1395" s="252"/>
      <c r="J1395" s="252"/>
      <c r="K1395" s="252"/>
      <c r="L1395" s="252"/>
      <c r="M1395" s="252"/>
    </row>
    <row r="1396" spans="2:14" ht="15" customHeight="1" x14ac:dyDescent="0.2">
      <c r="B1396" s="194"/>
      <c r="C1396" s="194"/>
      <c r="D1396" s="194"/>
      <c r="E1396" s="72"/>
      <c r="F1396" s="72"/>
      <c r="G1396" s="72"/>
    </row>
    <row r="1397" spans="2:14" ht="24.95" customHeight="1" x14ac:dyDescent="0.25">
      <c r="B1397" s="195"/>
      <c r="C1397" s="195"/>
      <c r="D1397" s="195"/>
      <c r="E1397" s="199"/>
      <c r="F1397" s="199"/>
      <c r="G1397" s="199"/>
      <c r="M1397" s="167"/>
      <c r="N1397" s="167"/>
    </row>
    <row r="1398" spans="2:14" ht="24.95" customHeight="1" x14ac:dyDescent="0.2">
      <c r="B1398" s="321" t="s">
        <v>175</v>
      </c>
      <c r="C1398" s="321"/>
      <c r="D1398" s="321"/>
      <c r="E1398" s="200" t="s">
        <v>129</v>
      </c>
      <c r="F1398" s="200" t="s">
        <v>154</v>
      </c>
      <c r="G1398" s="201" t="s">
        <v>43</v>
      </c>
      <c r="M1398" s="168"/>
      <c r="N1398" s="169"/>
    </row>
    <row r="1399" spans="2:14" ht="24.95" customHeight="1" x14ac:dyDescent="0.2">
      <c r="B1399" s="262" t="s">
        <v>59</v>
      </c>
      <c r="C1399" s="296" t="s">
        <v>23</v>
      </c>
      <c r="D1399" s="296"/>
      <c r="E1399" s="104">
        <v>1907</v>
      </c>
      <c r="F1399" s="245">
        <f>I1466</f>
        <v>1880</v>
      </c>
      <c r="G1399" s="198">
        <f>(F1399-E1399)/E1399</f>
        <v>-1.415836392239119E-2</v>
      </c>
      <c r="M1399" s="170"/>
      <c r="N1399" s="171"/>
    </row>
    <row r="1400" spans="2:14" ht="24.95" customHeight="1" x14ac:dyDescent="0.2">
      <c r="B1400" s="258"/>
      <c r="C1400" s="255" t="s">
        <v>29</v>
      </c>
      <c r="D1400" s="255"/>
      <c r="E1400" s="182">
        <v>71720</v>
      </c>
      <c r="F1400" s="246">
        <f>J1466</f>
        <v>70974</v>
      </c>
      <c r="G1400" s="180">
        <f t="shared" ref="G1400:G1412" si="4">(F1400-E1400)/E1400</f>
        <v>-1.0401561628555494E-2</v>
      </c>
      <c r="M1400" s="170"/>
      <c r="N1400" s="171"/>
    </row>
    <row r="1401" spans="2:14" ht="24.95" customHeight="1" x14ac:dyDescent="0.2">
      <c r="B1401" s="258" t="s">
        <v>116</v>
      </c>
      <c r="C1401" s="255" t="s">
        <v>23</v>
      </c>
      <c r="D1401" s="255"/>
      <c r="E1401" s="182">
        <v>117</v>
      </c>
      <c r="F1401" s="246">
        <f>I1494</f>
        <v>120</v>
      </c>
      <c r="G1401" s="180">
        <f t="shared" si="4"/>
        <v>2.564102564102564E-2</v>
      </c>
      <c r="M1401" s="172"/>
      <c r="N1401" s="173"/>
    </row>
    <row r="1402" spans="2:14" ht="24.95" customHeight="1" x14ac:dyDescent="0.2">
      <c r="B1402" s="258"/>
      <c r="C1402" s="255" t="s">
        <v>29</v>
      </c>
      <c r="D1402" s="255"/>
      <c r="E1402" s="182">
        <v>42007</v>
      </c>
      <c r="F1402" s="246">
        <f>J1494</f>
        <v>42627</v>
      </c>
      <c r="G1402" s="180">
        <f t="shared" si="4"/>
        <v>1.4759444854429024E-2</v>
      </c>
      <c r="K1402" s="174"/>
      <c r="L1402" s="174"/>
      <c r="M1402" s="172"/>
      <c r="N1402" s="173"/>
    </row>
    <row r="1403" spans="2:14" ht="24.95" customHeight="1" x14ac:dyDescent="0.2">
      <c r="B1403" s="258" t="s">
        <v>20</v>
      </c>
      <c r="C1403" s="255" t="s">
        <v>23</v>
      </c>
      <c r="D1403" s="255"/>
      <c r="E1403" s="182">
        <v>4128</v>
      </c>
      <c r="F1403" s="246">
        <f>K1527</f>
        <v>4139</v>
      </c>
      <c r="G1403" s="180">
        <f t="shared" si="4"/>
        <v>2.6647286821705426E-3</v>
      </c>
    </row>
    <row r="1404" spans="2:14" ht="24.95" customHeight="1" x14ac:dyDescent="0.2">
      <c r="B1404" s="258"/>
      <c r="C1404" s="255" t="s">
        <v>29</v>
      </c>
      <c r="D1404" s="255"/>
      <c r="E1404" s="182">
        <v>36659</v>
      </c>
      <c r="F1404" s="246">
        <f>L1527</f>
        <v>37010</v>
      </c>
      <c r="G1404" s="180">
        <f t="shared" si="4"/>
        <v>9.574729261572875E-3</v>
      </c>
      <c r="L1404" s="73"/>
    </row>
    <row r="1405" spans="2:14" ht="24.95" customHeight="1" x14ac:dyDescent="0.2">
      <c r="B1405" s="258" t="s">
        <v>58</v>
      </c>
      <c r="C1405" s="255" t="s">
        <v>23</v>
      </c>
      <c r="D1405" s="255"/>
      <c r="E1405" s="182">
        <v>318</v>
      </c>
      <c r="F1405" s="246">
        <f>K1588</f>
        <v>321</v>
      </c>
      <c r="G1405" s="180">
        <f t="shared" si="4"/>
        <v>9.433962264150943E-3</v>
      </c>
      <c r="L1405" s="73"/>
      <c r="M1405" s="73"/>
    </row>
    <row r="1406" spans="2:14" ht="24.95" customHeight="1" x14ac:dyDescent="0.2">
      <c r="B1406" s="258"/>
      <c r="C1406" s="255" t="s">
        <v>29</v>
      </c>
      <c r="D1406" s="255"/>
      <c r="E1406" s="182">
        <v>13247</v>
      </c>
      <c r="F1406" s="246">
        <f>L1588</f>
        <v>13143</v>
      </c>
      <c r="G1406" s="180">
        <f t="shared" si="4"/>
        <v>-7.8508341511285568E-3</v>
      </c>
    </row>
    <row r="1407" spans="2:14" ht="24.95" customHeight="1" x14ac:dyDescent="0.2">
      <c r="B1407" s="258" t="s">
        <v>108</v>
      </c>
      <c r="C1407" s="255" t="s">
        <v>23</v>
      </c>
      <c r="D1407" s="255"/>
      <c r="E1407" s="182">
        <v>2144</v>
      </c>
      <c r="F1407" s="246">
        <f>M1616</f>
        <v>2442</v>
      </c>
      <c r="G1407" s="180">
        <f t="shared" si="4"/>
        <v>0.13899253731343283</v>
      </c>
    </row>
    <row r="1408" spans="2:14" ht="24.95" customHeight="1" x14ac:dyDescent="0.2">
      <c r="B1408" s="258"/>
      <c r="C1408" s="255" t="s">
        <v>29</v>
      </c>
      <c r="D1408" s="255"/>
      <c r="E1408" s="182">
        <v>14133</v>
      </c>
      <c r="F1408" s="246">
        <f>M1617</f>
        <v>16211</v>
      </c>
      <c r="G1408" s="180">
        <f t="shared" si="4"/>
        <v>0.14703176961720796</v>
      </c>
    </row>
    <row r="1409" spans="2:7" ht="24.95" customHeight="1" x14ac:dyDescent="0.2">
      <c r="B1409" s="258" t="s">
        <v>109</v>
      </c>
      <c r="C1409" s="255" t="s">
        <v>23</v>
      </c>
      <c r="D1409" s="255"/>
      <c r="E1409" s="182">
        <v>373</v>
      </c>
      <c r="F1409" s="246">
        <f t="shared" ref="F1409:F1410" si="5">M1649</f>
        <v>398</v>
      </c>
      <c r="G1409" s="180">
        <f t="shared" si="4"/>
        <v>6.7024128686327081E-2</v>
      </c>
    </row>
    <row r="1410" spans="2:7" ht="24.95" customHeight="1" x14ac:dyDescent="0.2">
      <c r="B1410" s="258"/>
      <c r="C1410" s="255" t="s">
        <v>29</v>
      </c>
      <c r="D1410" s="255"/>
      <c r="E1410" s="182">
        <v>6805</v>
      </c>
      <c r="F1410" s="246">
        <f t="shared" si="5"/>
        <v>7238</v>
      </c>
      <c r="G1410" s="180">
        <f t="shared" si="4"/>
        <v>6.3629684055841296E-2</v>
      </c>
    </row>
    <row r="1411" spans="2:7" ht="24.95" customHeight="1" x14ac:dyDescent="0.2">
      <c r="B1411" s="259" t="s">
        <v>14</v>
      </c>
      <c r="C1411" s="256" t="s">
        <v>23</v>
      </c>
      <c r="D1411" s="256"/>
      <c r="E1411" s="190">
        <f>SUM(E1399,E1401,E1403,E1405,E1407,E1409)</f>
        <v>8987</v>
      </c>
      <c r="F1411" s="190">
        <f>SUM(F1399,F1401,F1403,F1405,F1407,F1409)</f>
        <v>9300</v>
      </c>
      <c r="G1411" s="197">
        <f t="shared" si="4"/>
        <v>3.4828085011683545E-2</v>
      </c>
    </row>
    <row r="1412" spans="2:7" ht="24.95" customHeight="1" x14ac:dyDescent="0.2">
      <c r="B1412" s="260"/>
      <c r="C1412" s="257" t="s">
        <v>29</v>
      </c>
      <c r="D1412" s="257"/>
      <c r="E1412" s="96">
        <f>SUM(E1400,E1402,E1404,E1406,E1408,E1410)</f>
        <v>184571</v>
      </c>
      <c r="F1412" s="96">
        <f>SUM(F1400,F1402,F1404,F1406,F1408,F1410)</f>
        <v>187203</v>
      </c>
      <c r="G1412" s="196">
        <f t="shared" si="4"/>
        <v>1.4260095031180413E-2</v>
      </c>
    </row>
    <row r="1413" spans="2:7" ht="24.95" customHeight="1" x14ac:dyDescent="0.2"/>
    <row r="1414" spans="2:7" ht="24.95" customHeight="1" x14ac:dyDescent="0.2"/>
    <row r="1415" spans="2:7" ht="24.95" customHeight="1" x14ac:dyDescent="0.2"/>
    <row r="1416" spans="2:7" ht="24.95" customHeight="1" x14ac:dyDescent="0.2"/>
    <row r="1417" spans="2:7" ht="24.95" customHeight="1" x14ac:dyDescent="0.2"/>
    <row r="1418" spans="2:7" ht="24.95" customHeight="1" x14ac:dyDescent="0.2"/>
    <row r="1419" spans="2:7" ht="24.95" customHeight="1" x14ac:dyDescent="0.2"/>
    <row r="1420" spans="2:7" ht="24.95" customHeight="1" x14ac:dyDescent="0.2"/>
    <row r="1421" spans="2:7" ht="24.95" customHeight="1" x14ac:dyDescent="0.2"/>
    <row r="1422" spans="2:7" ht="24.95" customHeight="1" x14ac:dyDescent="0.2"/>
    <row r="1423" spans="2:7" ht="24.95" customHeight="1" x14ac:dyDescent="0.2"/>
    <row r="1424" spans="2:7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7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spans="2:13" ht="24.95" customHeight="1" x14ac:dyDescent="0.2"/>
    <row r="1442" spans="2:13" ht="24.95" customHeight="1" x14ac:dyDescent="0.2"/>
    <row r="1443" spans="2:13" ht="24.95" customHeight="1" x14ac:dyDescent="0.2"/>
    <row r="1444" spans="2:13" ht="24.95" customHeight="1" x14ac:dyDescent="0.2"/>
    <row r="1445" spans="2:13" ht="24.95" customHeight="1" x14ac:dyDescent="0.2"/>
    <row r="1446" spans="2:13" ht="24.95" customHeight="1" x14ac:dyDescent="0.2"/>
    <row r="1447" spans="2:13" ht="24.95" customHeight="1" x14ac:dyDescent="0.2"/>
    <row r="1448" spans="2:13" ht="24.95" customHeight="1" x14ac:dyDescent="0.2"/>
    <row r="1449" spans="2:13" ht="24.95" customHeight="1" x14ac:dyDescent="0.2"/>
    <row r="1450" spans="2:13" ht="24.95" customHeight="1" x14ac:dyDescent="0.2"/>
    <row r="1451" spans="2:13" ht="24.95" customHeight="1" x14ac:dyDescent="0.2"/>
    <row r="1452" spans="2:13" ht="24.95" customHeight="1" x14ac:dyDescent="0.2">
      <c r="M1452" s="22">
        <v>20</v>
      </c>
    </row>
    <row r="1453" spans="2:13" ht="25.5" customHeight="1" x14ac:dyDescent="0.2">
      <c r="B1453" s="252" t="s">
        <v>80</v>
      </c>
      <c r="C1453" s="252"/>
      <c r="D1453" s="252"/>
      <c r="E1453" s="252"/>
      <c r="F1453" s="252"/>
      <c r="G1453" s="252"/>
      <c r="H1453" s="252"/>
      <c r="I1453" s="252"/>
      <c r="J1453" s="252"/>
      <c r="K1453" s="252"/>
      <c r="L1453" s="252"/>
      <c r="M1453" s="252"/>
    </row>
    <row r="1454" spans="2:13" ht="15" customHeight="1" x14ac:dyDescent="0.2">
      <c r="C1454" s="13"/>
      <c r="D1454" s="13"/>
      <c r="E1454" s="13"/>
    </row>
    <row r="1455" spans="2:13" ht="24.95" customHeight="1" x14ac:dyDescent="0.2">
      <c r="B1455" s="279" t="s">
        <v>36</v>
      </c>
      <c r="C1455" s="261" t="s">
        <v>19</v>
      </c>
      <c r="D1455" s="261"/>
      <c r="E1455" s="261" t="s">
        <v>153</v>
      </c>
      <c r="F1455" s="261"/>
      <c r="G1455" s="261" t="s">
        <v>17</v>
      </c>
      <c r="H1455" s="261"/>
      <c r="I1455" s="261" t="s">
        <v>14</v>
      </c>
      <c r="J1455" s="261"/>
    </row>
    <row r="1456" spans="2:13" ht="24.95" customHeight="1" x14ac:dyDescent="0.2">
      <c r="B1456" s="280"/>
      <c r="C1456" s="152" t="s">
        <v>23</v>
      </c>
      <c r="D1456" s="153" t="s">
        <v>29</v>
      </c>
      <c r="E1456" s="152" t="s">
        <v>23</v>
      </c>
      <c r="F1456" s="153" t="s">
        <v>29</v>
      </c>
      <c r="G1456" s="152" t="s">
        <v>23</v>
      </c>
      <c r="H1456" s="153" t="s">
        <v>29</v>
      </c>
      <c r="I1456" s="152" t="s">
        <v>23</v>
      </c>
      <c r="J1456" s="153" t="s">
        <v>29</v>
      </c>
    </row>
    <row r="1457" spans="2:10" ht="24.95" customHeight="1" x14ac:dyDescent="0.2">
      <c r="B1457" s="89" t="s">
        <v>114</v>
      </c>
      <c r="C1457" s="131">
        <v>55</v>
      </c>
      <c r="D1457" s="131">
        <v>3906</v>
      </c>
      <c r="E1457" s="131">
        <v>79</v>
      </c>
      <c r="F1457" s="131">
        <v>1790</v>
      </c>
      <c r="G1457" s="131">
        <v>13</v>
      </c>
      <c r="H1457" s="131">
        <v>200</v>
      </c>
      <c r="I1457" s="126">
        <f>C1457+E1457+G1457</f>
        <v>147</v>
      </c>
      <c r="J1457" s="184">
        <f>D1457+F1457+H1457</f>
        <v>5896</v>
      </c>
    </row>
    <row r="1458" spans="2:10" ht="24.95" customHeight="1" x14ac:dyDescent="0.2">
      <c r="B1458" s="89" t="s">
        <v>5</v>
      </c>
      <c r="C1458" s="131">
        <v>133</v>
      </c>
      <c r="D1458" s="131">
        <v>7927</v>
      </c>
      <c r="E1458" s="131">
        <v>116</v>
      </c>
      <c r="F1458" s="131">
        <v>2648</v>
      </c>
      <c r="G1458" s="131">
        <v>76</v>
      </c>
      <c r="H1458" s="131">
        <v>1102</v>
      </c>
      <c r="I1458" s="126">
        <f t="shared" ref="I1458:J1466" si="6">C1458+E1458+G1458</f>
        <v>325</v>
      </c>
      <c r="J1458" s="184">
        <f>D1458+F1458+H1458</f>
        <v>11677</v>
      </c>
    </row>
    <row r="1459" spans="2:10" ht="24.95" customHeight="1" x14ac:dyDescent="0.2">
      <c r="B1459" s="89" t="s">
        <v>22</v>
      </c>
      <c r="C1459" s="131">
        <v>94</v>
      </c>
      <c r="D1459" s="131">
        <v>6993</v>
      </c>
      <c r="E1459" s="131">
        <v>204</v>
      </c>
      <c r="F1459" s="131">
        <v>4873</v>
      </c>
      <c r="G1459" s="131">
        <v>130</v>
      </c>
      <c r="H1459" s="131">
        <v>1462</v>
      </c>
      <c r="I1459" s="126">
        <f t="shared" si="6"/>
        <v>428</v>
      </c>
      <c r="J1459" s="184">
        <f t="shared" ref="J1459:J1465" si="7">D1459+F1459+H1459</f>
        <v>13328</v>
      </c>
    </row>
    <row r="1460" spans="2:10" ht="24.95" customHeight="1" x14ac:dyDescent="0.2">
      <c r="B1460" s="89" t="s">
        <v>7</v>
      </c>
      <c r="C1460" s="131">
        <v>34</v>
      </c>
      <c r="D1460" s="131">
        <v>2179</v>
      </c>
      <c r="E1460" s="131">
        <v>60</v>
      </c>
      <c r="F1460" s="131">
        <v>1310</v>
      </c>
      <c r="G1460" s="131">
        <v>23</v>
      </c>
      <c r="H1460" s="131">
        <v>264</v>
      </c>
      <c r="I1460" s="126">
        <f t="shared" si="6"/>
        <v>117</v>
      </c>
      <c r="J1460" s="184">
        <f t="shared" si="7"/>
        <v>3753</v>
      </c>
    </row>
    <row r="1461" spans="2:10" ht="24.95" customHeight="1" x14ac:dyDescent="0.2">
      <c r="B1461" s="89" t="s">
        <v>8</v>
      </c>
      <c r="C1461" s="131">
        <v>108</v>
      </c>
      <c r="D1461" s="131">
        <v>8813</v>
      </c>
      <c r="E1461" s="131">
        <v>110</v>
      </c>
      <c r="F1461" s="131">
        <v>2672</v>
      </c>
      <c r="G1461" s="131">
        <v>49</v>
      </c>
      <c r="H1461" s="131">
        <v>614</v>
      </c>
      <c r="I1461" s="126">
        <f t="shared" si="6"/>
        <v>267</v>
      </c>
      <c r="J1461" s="184">
        <f t="shared" si="7"/>
        <v>12099</v>
      </c>
    </row>
    <row r="1462" spans="2:10" ht="24.95" customHeight="1" x14ac:dyDescent="0.2">
      <c r="B1462" s="89" t="s">
        <v>9</v>
      </c>
      <c r="C1462" s="131">
        <v>63</v>
      </c>
      <c r="D1462" s="131">
        <v>4436</v>
      </c>
      <c r="E1462" s="131">
        <v>74</v>
      </c>
      <c r="F1462" s="131">
        <v>1925</v>
      </c>
      <c r="G1462" s="131">
        <v>28</v>
      </c>
      <c r="H1462" s="131">
        <v>339</v>
      </c>
      <c r="I1462" s="126">
        <f t="shared" si="6"/>
        <v>165</v>
      </c>
      <c r="J1462" s="184">
        <f t="shared" si="7"/>
        <v>6700</v>
      </c>
    </row>
    <row r="1463" spans="2:10" ht="24.95" customHeight="1" x14ac:dyDescent="0.2">
      <c r="B1463" s="89" t="s">
        <v>10</v>
      </c>
      <c r="C1463" s="131">
        <v>38</v>
      </c>
      <c r="D1463" s="131">
        <v>2036</v>
      </c>
      <c r="E1463" s="131">
        <v>83</v>
      </c>
      <c r="F1463" s="131">
        <v>1960</v>
      </c>
      <c r="G1463" s="131">
        <v>18</v>
      </c>
      <c r="H1463" s="131">
        <v>207</v>
      </c>
      <c r="I1463" s="126">
        <f t="shared" si="6"/>
        <v>139</v>
      </c>
      <c r="J1463" s="184">
        <f t="shared" si="7"/>
        <v>4203</v>
      </c>
    </row>
    <row r="1464" spans="2:10" ht="24.95" customHeight="1" x14ac:dyDescent="0.2">
      <c r="B1464" s="89" t="s">
        <v>11</v>
      </c>
      <c r="C1464" s="131">
        <v>77</v>
      </c>
      <c r="D1464" s="131">
        <v>7310</v>
      </c>
      <c r="E1464" s="131">
        <v>61</v>
      </c>
      <c r="F1464" s="131">
        <v>1541</v>
      </c>
      <c r="G1464" s="131">
        <v>36</v>
      </c>
      <c r="H1464" s="131">
        <v>512</v>
      </c>
      <c r="I1464" s="126">
        <f t="shared" si="6"/>
        <v>174</v>
      </c>
      <c r="J1464" s="184">
        <f t="shared" si="7"/>
        <v>9363</v>
      </c>
    </row>
    <row r="1465" spans="2:10" ht="24.95" customHeight="1" x14ac:dyDescent="0.2">
      <c r="B1465" s="90" t="s">
        <v>12</v>
      </c>
      <c r="C1465" s="131">
        <v>47</v>
      </c>
      <c r="D1465" s="131">
        <v>2561</v>
      </c>
      <c r="E1465" s="131">
        <v>55</v>
      </c>
      <c r="F1465" s="131">
        <v>1238</v>
      </c>
      <c r="G1465" s="131">
        <v>16</v>
      </c>
      <c r="H1465" s="131">
        <v>156</v>
      </c>
      <c r="I1465" s="126">
        <f t="shared" si="6"/>
        <v>118</v>
      </c>
      <c r="J1465" s="184">
        <f t="shared" si="7"/>
        <v>3955</v>
      </c>
    </row>
    <row r="1466" spans="2:10" ht="24.95" customHeight="1" x14ac:dyDescent="0.2">
      <c r="B1466" s="95" t="s">
        <v>14</v>
      </c>
      <c r="C1466" s="97">
        <f t="shared" ref="C1466:H1466" si="8">SUM(C1457:C1465)</f>
        <v>649</v>
      </c>
      <c r="D1466" s="97">
        <f t="shared" si="8"/>
        <v>46161</v>
      </c>
      <c r="E1466" s="97">
        <f t="shared" si="8"/>
        <v>842</v>
      </c>
      <c r="F1466" s="97">
        <f t="shared" si="8"/>
        <v>19957</v>
      </c>
      <c r="G1466" s="97">
        <f t="shared" si="8"/>
        <v>389</v>
      </c>
      <c r="H1466" s="97">
        <f t="shared" si="8"/>
        <v>4856</v>
      </c>
      <c r="I1466" s="97">
        <f t="shared" si="6"/>
        <v>1880</v>
      </c>
      <c r="J1466" s="97">
        <f t="shared" si="6"/>
        <v>70974</v>
      </c>
    </row>
    <row r="1467" spans="2:10" ht="24.95" customHeight="1" x14ac:dyDescent="0.2"/>
    <row r="1468" spans="2:10" ht="24.95" customHeight="1" x14ac:dyDescent="0.2"/>
    <row r="1469" spans="2:10" ht="24.95" customHeight="1" x14ac:dyDescent="0.2"/>
    <row r="1470" spans="2:10" ht="24.95" customHeight="1" x14ac:dyDescent="0.2"/>
    <row r="1471" spans="2:10" ht="24.95" customHeight="1" x14ac:dyDescent="0.2"/>
    <row r="1472" spans="2:10" ht="24.95" customHeight="1" x14ac:dyDescent="0.2"/>
    <row r="1473" spans="2:15" ht="24.95" customHeight="1" x14ac:dyDescent="0.2"/>
    <row r="1474" spans="2:15" ht="24.95" customHeight="1" x14ac:dyDescent="0.2"/>
    <row r="1475" spans="2:15" ht="24.95" customHeight="1" x14ac:dyDescent="0.2"/>
    <row r="1476" spans="2:15" ht="24.95" customHeight="1" x14ac:dyDescent="0.2"/>
    <row r="1477" spans="2:15" ht="24.95" customHeight="1" x14ac:dyDescent="0.2"/>
    <row r="1478" spans="2:15" ht="24.95" customHeight="1" x14ac:dyDescent="0.2"/>
    <row r="1479" spans="2:15" ht="24.95" customHeight="1" x14ac:dyDescent="0.2"/>
    <row r="1480" spans="2:15" ht="24.95" customHeight="1" x14ac:dyDescent="0.2">
      <c r="O1480" s="22"/>
    </row>
    <row r="1481" spans="2:15" ht="25.5" customHeight="1" x14ac:dyDescent="0.2">
      <c r="B1481" s="252" t="s">
        <v>117</v>
      </c>
      <c r="C1481" s="252"/>
      <c r="D1481" s="252"/>
      <c r="E1481" s="252"/>
      <c r="F1481" s="252"/>
      <c r="G1481" s="252"/>
      <c r="H1481" s="252"/>
      <c r="I1481" s="252"/>
      <c r="J1481" s="252"/>
      <c r="K1481" s="252"/>
      <c r="L1481" s="252"/>
      <c r="M1481" s="252"/>
    </row>
    <row r="1482" spans="2:15" ht="15" customHeight="1" x14ac:dyDescent="0.2"/>
    <row r="1483" spans="2:15" ht="24.95" customHeight="1" x14ac:dyDescent="0.2">
      <c r="B1483" s="279" t="s">
        <v>36</v>
      </c>
      <c r="C1483" s="261" t="s">
        <v>24</v>
      </c>
      <c r="D1483" s="261"/>
      <c r="E1483" s="261" t="s">
        <v>25</v>
      </c>
      <c r="F1483" s="261"/>
      <c r="G1483" s="261" t="s">
        <v>26</v>
      </c>
      <c r="H1483" s="261"/>
      <c r="I1483" s="261" t="s">
        <v>14</v>
      </c>
      <c r="J1483" s="261"/>
    </row>
    <row r="1484" spans="2:15" ht="24.95" customHeight="1" x14ac:dyDescent="0.2">
      <c r="B1484" s="280"/>
      <c r="C1484" s="152" t="s">
        <v>23</v>
      </c>
      <c r="D1484" s="153" t="s">
        <v>29</v>
      </c>
      <c r="E1484" s="152" t="s">
        <v>23</v>
      </c>
      <c r="F1484" s="153" t="s">
        <v>29</v>
      </c>
      <c r="G1484" s="152" t="s">
        <v>23</v>
      </c>
      <c r="H1484" s="153" t="s">
        <v>29</v>
      </c>
      <c r="I1484" s="152" t="s">
        <v>23</v>
      </c>
      <c r="J1484" s="153" t="s">
        <v>29</v>
      </c>
    </row>
    <row r="1485" spans="2:15" ht="24.95" customHeight="1" x14ac:dyDescent="0.2">
      <c r="B1485" s="89" t="s">
        <v>114</v>
      </c>
      <c r="C1485" s="131">
        <v>1</v>
      </c>
      <c r="D1485" s="131">
        <v>528</v>
      </c>
      <c r="E1485" s="131">
        <v>15</v>
      </c>
      <c r="F1485" s="131">
        <v>6690</v>
      </c>
      <c r="G1485" s="131">
        <v>0</v>
      </c>
      <c r="H1485" s="131">
        <v>0</v>
      </c>
      <c r="I1485" s="126">
        <f t="shared" ref="I1485:J1494" si="9">C1485+E1485+G1485</f>
        <v>16</v>
      </c>
      <c r="J1485" s="184">
        <f t="shared" si="9"/>
        <v>7218</v>
      </c>
    </row>
    <row r="1486" spans="2:15" ht="24.95" customHeight="1" x14ac:dyDescent="0.2">
      <c r="B1486" s="89" t="s">
        <v>5</v>
      </c>
      <c r="C1486" s="131">
        <v>5</v>
      </c>
      <c r="D1486" s="131">
        <v>2769</v>
      </c>
      <c r="E1486" s="131">
        <v>13</v>
      </c>
      <c r="F1486" s="131">
        <v>4610</v>
      </c>
      <c r="G1486" s="131">
        <v>0</v>
      </c>
      <c r="H1486" s="131">
        <v>0</v>
      </c>
      <c r="I1486" s="126">
        <f t="shared" si="9"/>
        <v>18</v>
      </c>
      <c r="J1486" s="184">
        <f t="shared" si="9"/>
        <v>7379</v>
      </c>
    </row>
    <row r="1487" spans="2:15" ht="24.95" customHeight="1" x14ac:dyDescent="0.2">
      <c r="B1487" s="89" t="s">
        <v>22</v>
      </c>
      <c r="C1487" s="131">
        <v>3</v>
      </c>
      <c r="D1487" s="131">
        <v>1135</v>
      </c>
      <c r="E1487" s="131">
        <v>34</v>
      </c>
      <c r="F1487" s="131">
        <v>7925</v>
      </c>
      <c r="G1487" s="131">
        <v>0</v>
      </c>
      <c r="H1487" s="131">
        <v>0</v>
      </c>
      <c r="I1487" s="126">
        <f t="shared" si="9"/>
        <v>37</v>
      </c>
      <c r="J1487" s="184">
        <f t="shared" si="9"/>
        <v>9060</v>
      </c>
    </row>
    <row r="1488" spans="2:15" ht="24.95" customHeight="1" x14ac:dyDescent="0.2">
      <c r="B1488" s="89" t="s">
        <v>7</v>
      </c>
      <c r="C1488" s="131">
        <v>0</v>
      </c>
      <c r="D1488" s="131">
        <v>0</v>
      </c>
      <c r="E1488" s="131">
        <v>4</v>
      </c>
      <c r="F1488" s="131">
        <v>1283</v>
      </c>
      <c r="G1488" s="131">
        <v>0</v>
      </c>
      <c r="H1488" s="131">
        <v>0</v>
      </c>
      <c r="I1488" s="126">
        <f t="shared" si="9"/>
        <v>4</v>
      </c>
      <c r="J1488" s="184">
        <f t="shared" si="9"/>
        <v>1283</v>
      </c>
    </row>
    <row r="1489" spans="2:10" ht="24.95" customHeight="1" x14ac:dyDescent="0.2">
      <c r="B1489" s="89" t="s">
        <v>8</v>
      </c>
      <c r="C1489" s="131">
        <v>2</v>
      </c>
      <c r="D1489" s="131">
        <v>1062</v>
      </c>
      <c r="E1489" s="131">
        <v>18</v>
      </c>
      <c r="F1489" s="131">
        <v>4555</v>
      </c>
      <c r="G1489" s="131">
        <v>0</v>
      </c>
      <c r="H1489" s="131">
        <v>0</v>
      </c>
      <c r="I1489" s="126">
        <f t="shared" si="9"/>
        <v>20</v>
      </c>
      <c r="J1489" s="184">
        <f t="shared" si="9"/>
        <v>5617</v>
      </c>
    </row>
    <row r="1490" spans="2:10" ht="24.95" customHeight="1" x14ac:dyDescent="0.2">
      <c r="B1490" s="89" t="s">
        <v>9</v>
      </c>
      <c r="C1490" s="131">
        <v>3</v>
      </c>
      <c r="D1490" s="131">
        <v>1687</v>
      </c>
      <c r="E1490" s="131">
        <v>3</v>
      </c>
      <c r="F1490" s="131">
        <v>649</v>
      </c>
      <c r="G1490" s="131">
        <v>0</v>
      </c>
      <c r="H1490" s="131">
        <v>0</v>
      </c>
      <c r="I1490" s="126">
        <f t="shared" si="9"/>
        <v>6</v>
      </c>
      <c r="J1490" s="184">
        <f t="shared" si="9"/>
        <v>2336</v>
      </c>
    </row>
    <row r="1491" spans="2:10" ht="24.95" customHeight="1" x14ac:dyDescent="0.2">
      <c r="B1491" s="89" t="s">
        <v>10</v>
      </c>
      <c r="C1491" s="131">
        <v>6</v>
      </c>
      <c r="D1491" s="131">
        <v>3800</v>
      </c>
      <c r="E1491" s="131">
        <v>2</v>
      </c>
      <c r="F1491" s="131">
        <v>840</v>
      </c>
      <c r="G1491" s="131">
        <v>0</v>
      </c>
      <c r="H1491" s="131">
        <v>0</v>
      </c>
      <c r="I1491" s="126">
        <f t="shared" si="9"/>
        <v>8</v>
      </c>
      <c r="J1491" s="184">
        <f t="shared" si="9"/>
        <v>4640</v>
      </c>
    </row>
    <row r="1492" spans="2:10" ht="24.95" customHeight="1" x14ac:dyDescent="0.2">
      <c r="B1492" s="89" t="s">
        <v>11</v>
      </c>
      <c r="C1492" s="131">
        <v>3</v>
      </c>
      <c r="D1492" s="131">
        <v>1248</v>
      </c>
      <c r="E1492" s="131">
        <v>1</v>
      </c>
      <c r="F1492" s="131">
        <v>38</v>
      </c>
      <c r="G1492" s="131">
        <v>0</v>
      </c>
      <c r="H1492" s="131">
        <v>0</v>
      </c>
      <c r="I1492" s="126">
        <f t="shared" si="9"/>
        <v>4</v>
      </c>
      <c r="J1492" s="184">
        <f t="shared" si="9"/>
        <v>1286</v>
      </c>
    </row>
    <row r="1493" spans="2:10" ht="24.95" customHeight="1" x14ac:dyDescent="0.2">
      <c r="B1493" s="90" t="s">
        <v>12</v>
      </c>
      <c r="C1493" s="131">
        <v>1</v>
      </c>
      <c r="D1493" s="131">
        <v>248</v>
      </c>
      <c r="E1493" s="131">
        <v>6</v>
      </c>
      <c r="F1493" s="131">
        <v>3560</v>
      </c>
      <c r="G1493" s="131">
        <v>0</v>
      </c>
      <c r="H1493" s="131">
        <v>0</v>
      </c>
      <c r="I1493" s="126">
        <f t="shared" si="9"/>
        <v>7</v>
      </c>
      <c r="J1493" s="184">
        <f t="shared" si="9"/>
        <v>3808</v>
      </c>
    </row>
    <row r="1494" spans="2:10" ht="24.95" customHeight="1" x14ac:dyDescent="0.2">
      <c r="B1494" s="95" t="s">
        <v>14</v>
      </c>
      <c r="C1494" s="97">
        <f t="shared" ref="C1494:H1494" si="10">SUM(C1485:C1493)</f>
        <v>24</v>
      </c>
      <c r="D1494" s="97">
        <f t="shared" si="10"/>
        <v>12477</v>
      </c>
      <c r="E1494" s="97">
        <f t="shared" si="10"/>
        <v>96</v>
      </c>
      <c r="F1494" s="97">
        <f t="shared" si="10"/>
        <v>30150</v>
      </c>
      <c r="G1494" s="97">
        <f t="shared" si="10"/>
        <v>0</v>
      </c>
      <c r="H1494" s="97">
        <f t="shared" si="10"/>
        <v>0</v>
      </c>
      <c r="I1494" s="97">
        <f t="shared" si="9"/>
        <v>120</v>
      </c>
      <c r="J1494" s="97">
        <f t="shared" si="9"/>
        <v>42627</v>
      </c>
    </row>
    <row r="1495" spans="2:10" ht="24.95" customHeight="1" x14ac:dyDescent="0.2"/>
    <row r="1496" spans="2:10" ht="24.95" customHeight="1" x14ac:dyDescent="0.2"/>
    <row r="1497" spans="2:10" ht="24.95" customHeight="1" x14ac:dyDescent="0.2"/>
    <row r="1498" spans="2:10" ht="24.95" customHeight="1" x14ac:dyDescent="0.2"/>
    <row r="1499" spans="2:10" ht="24.95" customHeight="1" x14ac:dyDescent="0.2"/>
    <row r="1500" spans="2:10" ht="24.95" customHeight="1" x14ac:dyDescent="0.2"/>
    <row r="1501" spans="2:10" ht="24.95" customHeight="1" x14ac:dyDescent="0.2"/>
    <row r="1502" spans="2:10" ht="24.95" customHeight="1" x14ac:dyDescent="0.2"/>
    <row r="1503" spans="2:10" ht="24.95" customHeight="1" x14ac:dyDescent="0.2"/>
    <row r="1504" spans="2:10" ht="24.95" customHeight="1" x14ac:dyDescent="0.2"/>
    <row r="1505" spans="2:13" ht="24.95" customHeight="1" x14ac:dyDescent="0.2"/>
    <row r="1506" spans="2:13" ht="24.95" customHeight="1" x14ac:dyDescent="0.2"/>
    <row r="1507" spans="2:13" ht="24.95" customHeight="1" x14ac:dyDescent="0.2"/>
    <row r="1508" spans="2:13" ht="24.95" customHeight="1" x14ac:dyDescent="0.2"/>
    <row r="1509" spans="2:13" ht="24.95" customHeight="1" x14ac:dyDescent="0.2"/>
    <row r="1510" spans="2:13" ht="24.75" customHeight="1" x14ac:dyDescent="0.2"/>
    <row r="1511" spans="2:13" ht="24.95" customHeight="1" x14ac:dyDescent="0.2"/>
    <row r="1512" spans="2:13" ht="24.95" customHeight="1" x14ac:dyDescent="0.2"/>
    <row r="1513" spans="2:13" ht="24.95" customHeight="1" x14ac:dyDescent="0.2">
      <c r="M1513" s="22">
        <v>21</v>
      </c>
    </row>
    <row r="1514" spans="2:13" ht="25.5" customHeight="1" x14ac:dyDescent="0.2">
      <c r="B1514" s="252" t="s">
        <v>81</v>
      </c>
      <c r="C1514" s="252"/>
      <c r="D1514" s="252"/>
      <c r="E1514" s="252"/>
      <c r="F1514" s="252"/>
      <c r="G1514" s="252"/>
      <c r="H1514" s="252"/>
      <c r="I1514" s="252"/>
      <c r="J1514" s="252"/>
      <c r="K1514" s="252"/>
      <c r="L1514" s="252"/>
      <c r="M1514" s="252"/>
    </row>
    <row r="1515" spans="2:13" ht="15" customHeight="1" x14ac:dyDescent="0.2"/>
    <row r="1516" spans="2:13" ht="24.95" customHeight="1" x14ac:dyDescent="0.2">
      <c r="B1516" s="279" t="s">
        <v>36</v>
      </c>
      <c r="C1516" s="261" t="s">
        <v>27</v>
      </c>
      <c r="D1516" s="261"/>
      <c r="E1516" s="261" t="s">
        <v>28</v>
      </c>
      <c r="F1516" s="261"/>
      <c r="G1516" s="261" t="s">
        <v>54</v>
      </c>
      <c r="H1516" s="261"/>
      <c r="I1516" s="261" t="s">
        <v>44</v>
      </c>
      <c r="J1516" s="261"/>
      <c r="K1516" s="261" t="s">
        <v>14</v>
      </c>
      <c r="L1516" s="261"/>
    </row>
    <row r="1517" spans="2:13" ht="24.95" customHeight="1" x14ac:dyDescent="0.2">
      <c r="B1517" s="280"/>
      <c r="C1517" s="152" t="s">
        <v>60</v>
      </c>
      <c r="D1517" s="153" t="s">
        <v>29</v>
      </c>
      <c r="E1517" s="152" t="s">
        <v>60</v>
      </c>
      <c r="F1517" s="153" t="s">
        <v>29</v>
      </c>
      <c r="G1517" s="152" t="s">
        <v>60</v>
      </c>
      <c r="H1517" s="153" t="s">
        <v>29</v>
      </c>
      <c r="I1517" s="152" t="s">
        <v>60</v>
      </c>
      <c r="J1517" s="153" t="s">
        <v>29</v>
      </c>
      <c r="K1517" s="152" t="s">
        <v>60</v>
      </c>
      <c r="L1517" s="153" t="s">
        <v>29</v>
      </c>
    </row>
    <row r="1518" spans="2:13" ht="24.95" customHeight="1" x14ac:dyDescent="0.2">
      <c r="B1518" s="89" t="s">
        <v>114</v>
      </c>
      <c r="C1518" s="131">
        <v>9</v>
      </c>
      <c r="D1518" s="131">
        <v>75</v>
      </c>
      <c r="E1518" s="131">
        <v>891</v>
      </c>
      <c r="F1518" s="131">
        <v>5579</v>
      </c>
      <c r="G1518" s="131">
        <v>55</v>
      </c>
      <c r="H1518" s="131">
        <v>1188</v>
      </c>
      <c r="I1518" s="131">
        <v>23</v>
      </c>
      <c r="J1518" s="131">
        <v>733</v>
      </c>
      <c r="K1518" s="126">
        <f>C1518+E1518+G1518+I1518</f>
        <v>978</v>
      </c>
      <c r="L1518" s="126">
        <f>D1518+F1518+H1518+J1518</f>
        <v>7575</v>
      </c>
    </row>
    <row r="1519" spans="2:13" ht="24.95" customHeight="1" x14ac:dyDescent="0.2">
      <c r="B1519" s="89" t="s">
        <v>5</v>
      </c>
      <c r="C1519" s="131">
        <v>29</v>
      </c>
      <c r="D1519" s="131">
        <v>243</v>
      </c>
      <c r="E1519" s="131">
        <v>338</v>
      </c>
      <c r="F1519" s="131">
        <v>3069</v>
      </c>
      <c r="G1519" s="131">
        <v>73</v>
      </c>
      <c r="H1519" s="131">
        <v>1177</v>
      </c>
      <c r="I1519" s="131">
        <v>19</v>
      </c>
      <c r="J1519" s="131">
        <v>393</v>
      </c>
      <c r="K1519" s="126">
        <f t="shared" ref="K1519:K1526" si="11">C1519+E1519+G1519+I1519</f>
        <v>459</v>
      </c>
      <c r="L1519" s="126">
        <f t="shared" ref="L1519:L1526" si="12">D1519+F1519+H1519+J1519</f>
        <v>4882</v>
      </c>
    </row>
    <row r="1520" spans="2:13" ht="24.95" customHeight="1" x14ac:dyDescent="0.2">
      <c r="B1520" s="89" t="s">
        <v>22</v>
      </c>
      <c r="C1520" s="131">
        <v>35</v>
      </c>
      <c r="D1520" s="131">
        <v>276</v>
      </c>
      <c r="E1520" s="131">
        <v>407</v>
      </c>
      <c r="F1520" s="131">
        <v>2256</v>
      </c>
      <c r="G1520" s="131">
        <v>108</v>
      </c>
      <c r="H1520" s="131">
        <v>2016</v>
      </c>
      <c r="I1520" s="131">
        <v>8</v>
      </c>
      <c r="J1520" s="131">
        <v>169</v>
      </c>
      <c r="K1520" s="126">
        <f t="shared" si="11"/>
        <v>558</v>
      </c>
      <c r="L1520" s="126">
        <f t="shared" si="12"/>
        <v>4717</v>
      </c>
    </row>
    <row r="1521" spans="2:15" ht="24.95" customHeight="1" x14ac:dyDescent="0.2">
      <c r="B1521" s="89" t="s">
        <v>7</v>
      </c>
      <c r="C1521" s="131">
        <v>4</v>
      </c>
      <c r="D1521" s="131">
        <v>38</v>
      </c>
      <c r="E1521" s="131">
        <v>204</v>
      </c>
      <c r="F1521" s="131">
        <v>1460</v>
      </c>
      <c r="G1521" s="131">
        <v>39</v>
      </c>
      <c r="H1521" s="131">
        <v>718</v>
      </c>
      <c r="I1521" s="131">
        <v>10</v>
      </c>
      <c r="J1521" s="131">
        <v>238</v>
      </c>
      <c r="K1521" s="126">
        <f t="shared" si="11"/>
        <v>257</v>
      </c>
      <c r="L1521" s="126">
        <f t="shared" si="12"/>
        <v>2454</v>
      </c>
    </row>
    <row r="1522" spans="2:15" ht="24.95" customHeight="1" x14ac:dyDescent="0.2">
      <c r="B1522" s="89" t="s">
        <v>8</v>
      </c>
      <c r="C1522" s="131">
        <v>15</v>
      </c>
      <c r="D1522" s="131">
        <v>93</v>
      </c>
      <c r="E1522" s="131">
        <v>486</v>
      </c>
      <c r="F1522" s="131">
        <v>3170</v>
      </c>
      <c r="G1522" s="131">
        <v>51</v>
      </c>
      <c r="H1522" s="131">
        <v>989</v>
      </c>
      <c r="I1522" s="131">
        <v>12</v>
      </c>
      <c r="J1522" s="131">
        <v>331</v>
      </c>
      <c r="K1522" s="126">
        <f t="shared" si="11"/>
        <v>564</v>
      </c>
      <c r="L1522" s="126">
        <f t="shared" si="12"/>
        <v>4583</v>
      </c>
    </row>
    <row r="1523" spans="2:15" ht="24.95" customHeight="1" x14ac:dyDescent="0.2">
      <c r="B1523" s="89" t="s">
        <v>9</v>
      </c>
      <c r="C1523" s="131">
        <v>12</v>
      </c>
      <c r="D1523" s="131">
        <v>90</v>
      </c>
      <c r="E1523" s="131">
        <v>395</v>
      </c>
      <c r="F1523" s="131">
        <v>2935</v>
      </c>
      <c r="G1523" s="131">
        <v>48</v>
      </c>
      <c r="H1523" s="131">
        <v>939</v>
      </c>
      <c r="I1523" s="131">
        <v>17</v>
      </c>
      <c r="J1523" s="131">
        <v>326</v>
      </c>
      <c r="K1523" s="126">
        <f t="shared" si="11"/>
        <v>472</v>
      </c>
      <c r="L1523" s="126">
        <f t="shared" si="12"/>
        <v>4290</v>
      </c>
    </row>
    <row r="1524" spans="2:15" ht="24.95" customHeight="1" x14ac:dyDescent="0.2">
      <c r="B1524" s="89" t="s">
        <v>10</v>
      </c>
      <c r="C1524" s="131">
        <v>16</v>
      </c>
      <c r="D1524" s="131">
        <v>143</v>
      </c>
      <c r="E1524" s="131">
        <v>299</v>
      </c>
      <c r="F1524" s="131">
        <v>2340</v>
      </c>
      <c r="G1524" s="131">
        <v>52</v>
      </c>
      <c r="H1524" s="131">
        <v>928</v>
      </c>
      <c r="I1524" s="131">
        <v>17</v>
      </c>
      <c r="J1524" s="131">
        <v>368</v>
      </c>
      <c r="K1524" s="126">
        <f t="shared" si="11"/>
        <v>384</v>
      </c>
      <c r="L1524" s="126">
        <f t="shared" si="12"/>
        <v>3779</v>
      </c>
    </row>
    <row r="1525" spans="2:15" ht="24.95" customHeight="1" x14ac:dyDescent="0.2">
      <c r="B1525" s="89" t="s">
        <v>11</v>
      </c>
      <c r="C1525" s="131">
        <v>2</v>
      </c>
      <c r="D1525" s="131">
        <v>17</v>
      </c>
      <c r="E1525" s="131">
        <v>162</v>
      </c>
      <c r="F1525" s="131">
        <v>1200</v>
      </c>
      <c r="G1525" s="131">
        <v>32</v>
      </c>
      <c r="H1525" s="131">
        <v>695</v>
      </c>
      <c r="I1525" s="131">
        <v>12</v>
      </c>
      <c r="J1525" s="131">
        <v>253</v>
      </c>
      <c r="K1525" s="126">
        <f t="shared" si="11"/>
        <v>208</v>
      </c>
      <c r="L1525" s="126">
        <f t="shared" si="12"/>
        <v>2165</v>
      </c>
    </row>
    <row r="1526" spans="2:15" ht="24.95" customHeight="1" x14ac:dyDescent="0.2">
      <c r="B1526" s="90" t="s">
        <v>12</v>
      </c>
      <c r="C1526" s="131">
        <v>4</v>
      </c>
      <c r="D1526" s="131">
        <v>32</v>
      </c>
      <c r="E1526" s="131">
        <v>185</v>
      </c>
      <c r="F1526" s="131">
        <v>1241</v>
      </c>
      <c r="G1526" s="131">
        <v>52</v>
      </c>
      <c r="H1526" s="131">
        <v>915</v>
      </c>
      <c r="I1526" s="131">
        <v>18</v>
      </c>
      <c r="J1526" s="131">
        <v>377</v>
      </c>
      <c r="K1526" s="126">
        <f t="shared" si="11"/>
        <v>259</v>
      </c>
      <c r="L1526" s="126">
        <f t="shared" si="12"/>
        <v>2565</v>
      </c>
    </row>
    <row r="1527" spans="2:15" ht="24.95" customHeight="1" x14ac:dyDescent="0.2">
      <c r="B1527" s="95" t="s">
        <v>14</v>
      </c>
      <c r="C1527" s="97">
        <f t="shared" ref="C1527:L1527" si="13">SUM(C1518:C1526)</f>
        <v>126</v>
      </c>
      <c r="D1527" s="97">
        <f t="shared" si="13"/>
        <v>1007</v>
      </c>
      <c r="E1527" s="97">
        <f t="shared" si="13"/>
        <v>3367</v>
      </c>
      <c r="F1527" s="97">
        <f t="shared" si="13"/>
        <v>23250</v>
      </c>
      <c r="G1527" s="97">
        <f t="shared" si="13"/>
        <v>510</v>
      </c>
      <c r="H1527" s="97">
        <f t="shared" si="13"/>
        <v>9565</v>
      </c>
      <c r="I1527" s="97">
        <f t="shared" si="13"/>
        <v>136</v>
      </c>
      <c r="J1527" s="97">
        <f t="shared" si="13"/>
        <v>3188</v>
      </c>
      <c r="K1527" s="97">
        <f t="shared" si="13"/>
        <v>4139</v>
      </c>
      <c r="L1527" s="97">
        <f t="shared" si="13"/>
        <v>37010</v>
      </c>
    </row>
    <row r="1528" spans="2:15" ht="24.95" customHeight="1" x14ac:dyDescent="0.2">
      <c r="B1528" s="278" t="s">
        <v>155</v>
      </c>
      <c r="C1528" s="278"/>
      <c r="D1528" s="278"/>
      <c r="E1528" s="278"/>
      <c r="F1528" s="278"/>
      <c r="G1528" s="278"/>
      <c r="H1528" s="278"/>
      <c r="I1528" s="278"/>
      <c r="J1528" s="278"/>
      <c r="K1528" s="278"/>
      <c r="L1528" s="278"/>
      <c r="M1528" s="76"/>
      <c r="N1528" s="76"/>
      <c r="O1528" s="76"/>
    </row>
    <row r="1529" spans="2:15" ht="24.95" customHeight="1" x14ac:dyDescent="0.2">
      <c r="B1529" s="77"/>
      <c r="C1529" s="45"/>
      <c r="D1529" s="45"/>
      <c r="E1529" s="45"/>
      <c r="F1529" s="45"/>
      <c r="G1529" s="45"/>
      <c r="H1529" s="45"/>
      <c r="I1529" s="78"/>
      <c r="J1529" s="78"/>
      <c r="K1529" s="78"/>
    </row>
    <row r="1530" spans="2:15" ht="24.95" customHeight="1" x14ac:dyDescent="0.2">
      <c r="B1530" s="79"/>
      <c r="C1530" s="78"/>
      <c r="D1530" s="78"/>
      <c r="E1530" s="78"/>
      <c r="F1530" s="78"/>
      <c r="G1530" s="78"/>
      <c r="H1530" s="78"/>
      <c r="I1530" s="78"/>
      <c r="J1530" s="78"/>
      <c r="K1530" s="78"/>
    </row>
    <row r="1531" spans="2:15" ht="24.95" customHeight="1" x14ac:dyDescent="0.2"/>
    <row r="1532" spans="2:15" ht="24.95" customHeight="1" x14ac:dyDescent="0.2"/>
    <row r="1533" spans="2:15" ht="24.95" customHeight="1" x14ac:dyDescent="0.2"/>
    <row r="1534" spans="2:15" ht="24.95" customHeight="1" x14ac:dyDescent="0.2"/>
    <row r="1535" spans="2:15" ht="24.95" customHeight="1" x14ac:dyDescent="0.2"/>
    <row r="1536" spans="2:15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spans="2:15" ht="24.95" customHeight="1" x14ac:dyDescent="0.2"/>
    <row r="1570" spans="2:15" ht="24.95" customHeight="1" x14ac:dyDescent="0.2"/>
    <row r="1571" spans="2:15" ht="24.95" customHeight="1" x14ac:dyDescent="0.2"/>
    <row r="1572" spans="2:15" ht="24.95" customHeight="1" x14ac:dyDescent="0.2"/>
    <row r="1573" spans="2:15" ht="24.95" customHeight="1" x14ac:dyDescent="0.2"/>
    <row r="1574" spans="2:15" ht="24.95" customHeight="1" x14ac:dyDescent="0.2">
      <c r="M1574" s="22">
        <v>22</v>
      </c>
    </row>
    <row r="1575" spans="2:15" ht="25.5" customHeight="1" x14ac:dyDescent="0.2">
      <c r="B1575" s="252" t="s">
        <v>78</v>
      </c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</row>
    <row r="1576" spans="2:15" ht="15" customHeight="1" x14ac:dyDescent="0.2">
      <c r="B1576" s="80"/>
      <c r="C1576" s="81"/>
      <c r="D1576" s="81"/>
      <c r="E1576" s="81"/>
      <c r="F1576" s="81"/>
      <c r="G1576" s="81"/>
      <c r="H1576" s="81"/>
      <c r="I1576" s="81"/>
      <c r="J1576" s="81"/>
      <c r="K1576" s="81"/>
      <c r="L1576" s="81"/>
      <c r="M1576" s="81"/>
      <c r="N1576" s="81"/>
      <c r="O1576" s="13"/>
    </row>
    <row r="1577" spans="2:15" ht="24.95" customHeight="1" x14ac:dyDescent="0.2">
      <c r="B1577" s="279" t="s">
        <v>36</v>
      </c>
      <c r="C1577" s="261" t="s">
        <v>74</v>
      </c>
      <c r="D1577" s="261"/>
      <c r="E1577" s="261" t="s">
        <v>61</v>
      </c>
      <c r="F1577" s="261"/>
      <c r="G1577" s="261" t="s">
        <v>76</v>
      </c>
      <c r="H1577" s="261"/>
      <c r="I1577" s="261" t="s">
        <v>75</v>
      </c>
      <c r="J1577" s="261"/>
      <c r="K1577" s="261" t="s">
        <v>14</v>
      </c>
      <c r="L1577" s="261"/>
    </row>
    <row r="1578" spans="2:15" ht="24.95" customHeight="1" x14ac:dyDescent="0.2">
      <c r="B1578" s="280"/>
      <c r="C1578" s="152" t="s">
        <v>60</v>
      </c>
      <c r="D1578" s="153" t="s">
        <v>29</v>
      </c>
      <c r="E1578" s="152" t="s">
        <v>60</v>
      </c>
      <c r="F1578" s="153" t="s">
        <v>29</v>
      </c>
      <c r="G1578" s="152" t="s">
        <v>60</v>
      </c>
      <c r="H1578" s="153" t="s">
        <v>29</v>
      </c>
      <c r="I1578" s="152" t="s">
        <v>60</v>
      </c>
      <c r="J1578" s="153" t="s">
        <v>29</v>
      </c>
      <c r="K1578" s="152" t="s">
        <v>60</v>
      </c>
      <c r="L1578" s="153" t="s">
        <v>29</v>
      </c>
    </row>
    <row r="1579" spans="2:15" ht="24.95" customHeight="1" x14ac:dyDescent="0.2">
      <c r="B1579" s="89" t="s">
        <v>114</v>
      </c>
      <c r="C1579" s="131">
        <v>5</v>
      </c>
      <c r="D1579" s="131">
        <v>454</v>
      </c>
      <c r="E1579" s="131">
        <v>11</v>
      </c>
      <c r="F1579" s="131">
        <v>387</v>
      </c>
      <c r="G1579" s="131">
        <v>0</v>
      </c>
      <c r="H1579" s="131">
        <v>0</v>
      </c>
      <c r="I1579" s="131">
        <v>0</v>
      </c>
      <c r="J1579" s="131">
        <v>0</v>
      </c>
      <c r="K1579" s="126">
        <f>C1579+E1579+G1579+I1579</f>
        <v>16</v>
      </c>
      <c r="L1579" s="126">
        <f>D1579+F1579+H1579+J1579</f>
        <v>841</v>
      </c>
    </row>
    <row r="1580" spans="2:15" ht="24.95" customHeight="1" x14ac:dyDescent="0.2">
      <c r="B1580" s="89" t="s">
        <v>5</v>
      </c>
      <c r="C1580" s="131">
        <v>12</v>
      </c>
      <c r="D1580" s="131">
        <v>627</v>
      </c>
      <c r="E1580" s="131">
        <v>35</v>
      </c>
      <c r="F1580" s="131">
        <v>1506</v>
      </c>
      <c r="G1580" s="131">
        <v>8</v>
      </c>
      <c r="H1580" s="131">
        <v>251</v>
      </c>
      <c r="I1580" s="131">
        <v>18</v>
      </c>
      <c r="J1580" s="131">
        <v>519</v>
      </c>
      <c r="K1580" s="126">
        <f t="shared" ref="K1580:K1587" si="14">C1580+E1580+G1580+I1580</f>
        <v>73</v>
      </c>
      <c r="L1580" s="126">
        <f t="shared" ref="L1580:L1587" si="15">D1580+F1580+H1580+J1580</f>
        <v>2903</v>
      </c>
    </row>
    <row r="1581" spans="2:15" ht="24.95" customHeight="1" x14ac:dyDescent="0.2">
      <c r="B1581" s="89" t="s">
        <v>22</v>
      </c>
      <c r="C1581" s="131">
        <v>17</v>
      </c>
      <c r="D1581" s="131">
        <v>870</v>
      </c>
      <c r="E1581" s="131">
        <v>53</v>
      </c>
      <c r="F1581" s="131">
        <v>1904</v>
      </c>
      <c r="G1581" s="131">
        <v>13</v>
      </c>
      <c r="H1581" s="131">
        <v>441</v>
      </c>
      <c r="I1581" s="131">
        <v>36</v>
      </c>
      <c r="J1581" s="131">
        <v>1229</v>
      </c>
      <c r="K1581" s="126">
        <f t="shared" si="14"/>
        <v>119</v>
      </c>
      <c r="L1581" s="126">
        <f t="shared" si="15"/>
        <v>4444</v>
      </c>
    </row>
    <row r="1582" spans="2:15" ht="24.95" customHeight="1" x14ac:dyDescent="0.2">
      <c r="B1582" s="89" t="s">
        <v>7</v>
      </c>
      <c r="C1582" s="131">
        <v>5</v>
      </c>
      <c r="D1582" s="131">
        <v>422</v>
      </c>
      <c r="E1582" s="131">
        <v>9</v>
      </c>
      <c r="F1582" s="131">
        <v>212</v>
      </c>
      <c r="G1582" s="131">
        <v>11</v>
      </c>
      <c r="H1582" s="131">
        <v>349</v>
      </c>
      <c r="I1582" s="131">
        <v>7</v>
      </c>
      <c r="J1582" s="131">
        <v>243</v>
      </c>
      <c r="K1582" s="126">
        <f t="shared" si="14"/>
        <v>32</v>
      </c>
      <c r="L1582" s="126">
        <f t="shared" si="15"/>
        <v>1226</v>
      </c>
    </row>
    <row r="1583" spans="2:15" ht="24.95" customHeight="1" x14ac:dyDescent="0.2">
      <c r="B1583" s="89" t="s">
        <v>8</v>
      </c>
      <c r="C1583" s="131">
        <v>3</v>
      </c>
      <c r="D1583" s="131">
        <v>131</v>
      </c>
      <c r="E1583" s="131">
        <v>12</v>
      </c>
      <c r="F1583" s="131">
        <v>385</v>
      </c>
      <c r="G1583" s="131">
        <v>0</v>
      </c>
      <c r="H1583" s="131">
        <v>0</v>
      </c>
      <c r="I1583" s="131">
        <v>3</v>
      </c>
      <c r="J1583" s="131">
        <v>44</v>
      </c>
      <c r="K1583" s="126">
        <f t="shared" si="14"/>
        <v>18</v>
      </c>
      <c r="L1583" s="126">
        <f t="shared" si="15"/>
        <v>560</v>
      </c>
    </row>
    <row r="1584" spans="2:15" ht="24.95" customHeight="1" x14ac:dyDescent="0.2">
      <c r="B1584" s="89" t="s">
        <v>9</v>
      </c>
      <c r="C1584" s="131">
        <v>4</v>
      </c>
      <c r="D1584" s="131">
        <v>354</v>
      </c>
      <c r="E1584" s="131">
        <v>16</v>
      </c>
      <c r="F1584" s="131">
        <v>1211</v>
      </c>
      <c r="G1584" s="131">
        <v>0</v>
      </c>
      <c r="H1584" s="131">
        <v>0</v>
      </c>
      <c r="I1584" s="131">
        <v>0</v>
      </c>
      <c r="J1584" s="131">
        <v>0</v>
      </c>
      <c r="K1584" s="126">
        <f t="shared" si="14"/>
        <v>20</v>
      </c>
      <c r="L1584" s="126">
        <f t="shared" si="15"/>
        <v>1565</v>
      </c>
    </row>
    <row r="1585" spans="2:12" ht="24.95" customHeight="1" x14ac:dyDescent="0.2">
      <c r="B1585" s="89" t="s">
        <v>10</v>
      </c>
      <c r="C1585" s="131">
        <v>1</v>
      </c>
      <c r="D1585" s="131">
        <v>60</v>
      </c>
      <c r="E1585" s="131">
        <v>12</v>
      </c>
      <c r="F1585" s="131">
        <v>387</v>
      </c>
      <c r="G1585" s="131">
        <v>0</v>
      </c>
      <c r="H1585" s="131">
        <v>0</v>
      </c>
      <c r="I1585" s="131">
        <v>1</v>
      </c>
      <c r="J1585" s="131">
        <v>8</v>
      </c>
      <c r="K1585" s="126">
        <f t="shared" si="14"/>
        <v>14</v>
      </c>
      <c r="L1585" s="126">
        <f t="shared" si="15"/>
        <v>455</v>
      </c>
    </row>
    <row r="1586" spans="2:12" ht="24.95" customHeight="1" x14ac:dyDescent="0.2">
      <c r="B1586" s="89" t="s">
        <v>11</v>
      </c>
      <c r="C1586" s="131">
        <v>2</v>
      </c>
      <c r="D1586" s="131">
        <v>147</v>
      </c>
      <c r="E1586" s="131">
        <v>13</v>
      </c>
      <c r="F1586" s="131">
        <v>727</v>
      </c>
      <c r="G1586" s="131">
        <v>0</v>
      </c>
      <c r="H1586" s="131">
        <v>0</v>
      </c>
      <c r="I1586" s="131">
        <v>3</v>
      </c>
      <c r="J1586" s="131">
        <v>93</v>
      </c>
      <c r="K1586" s="126">
        <f t="shared" si="14"/>
        <v>18</v>
      </c>
      <c r="L1586" s="126">
        <f t="shared" si="15"/>
        <v>967</v>
      </c>
    </row>
    <row r="1587" spans="2:12" ht="24.95" customHeight="1" x14ac:dyDescent="0.2">
      <c r="B1587" s="90" t="s">
        <v>12</v>
      </c>
      <c r="C1587" s="131">
        <v>0</v>
      </c>
      <c r="D1587" s="131">
        <v>0</v>
      </c>
      <c r="E1587" s="131">
        <v>2</v>
      </c>
      <c r="F1587" s="131">
        <v>27</v>
      </c>
      <c r="G1587" s="131">
        <v>0</v>
      </c>
      <c r="H1587" s="131">
        <v>0</v>
      </c>
      <c r="I1587" s="131">
        <v>9</v>
      </c>
      <c r="J1587" s="131">
        <v>155</v>
      </c>
      <c r="K1587" s="126">
        <f t="shared" si="14"/>
        <v>11</v>
      </c>
      <c r="L1587" s="126">
        <f t="shared" si="15"/>
        <v>182</v>
      </c>
    </row>
    <row r="1588" spans="2:12" ht="24.95" customHeight="1" x14ac:dyDescent="0.2">
      <c r="B1588" s="95" t="s">
        <v>14</v>
      </c>
      <c r="C1588" s="97">
        <f t="shared" ref="C1588:L1588" si="16">SUM(C1579:C1587)</f>
        <v>49</v>
      </c>
      <c r="D1588" s="97">
        <f t="shared" si="16"/>
        <v>3065</v>
      </c>
      <c r="E1588" s="97">
        <f t="shared" si="16"/>
        <v>163</v>
      </c>
      <c r="F1588" s="97">
        <f t="shared" si="16"/>
        <v>6746</v>
      </c>
      <c r="G1588" s="97">
        <f t="shared" si="16"/>
        <v>32</v>
      </c>
      <c r="H1588" s="97">
        <f t="shared" si="16"/>
        <v>1041</v>
      </c>
      <c r="I1588" s="97">
        <f t="shared" si="16"/>
        <v>77</v>
      </c>
      <c r="J1588" s="97">
        <f t="shared" si="16"/>
        <v>2291</v>
      </c>
      <c r="K1588" s="97">
        <f t="shared" si="16"/>
        <v>321</v>
      </c>
      <c r="L1588" s="97">
        <f t="shared" si="16"/>
        <v>13143</v>
      </c>
    </row>
    <row r="1589" spans="2:12" ht="24.95" customHeight="1" x14ac:dyDescent="0.2"/>
    <row r="1590" spans="2:12" ht="24.95" customHeight="1" x14ac:dyDescent="0.2"/>
    <row r="1591" spans="2:12" ht="24.95" customHeight="1" x14ac:dyDescent="0.2"/>
    <row r="1592" spans="2:12" ht="24.95" customHeight="1" x14ac:dyDescent="0.2"/>
    <row r="1593" spans="2:12" ht="24.95" customHeight="1" x14ac:dyDescent="0.2"/>
    <row r="1594" spans="2:12" ht="24.95" customHeight="1" x14ac:dyDescent="0.2"/>
    <row r="1595" spans="2:12" ht="24.95" customHeight="1" x14ac:dyDescent="0.2"/>
    <row r="1596" spans="2:12" ht="24.95" customHeight="1" x14ac:dyDescent="0.2"/>
    <row r="1597" spans="2:12" ht="24.95" customHeight="1" x14ac:dyDescent="0.2"/>
    <row r="1598" spans="2:12" ht="24.95" customHeight="1" x14ac:dyDescent="0.2"/>
    <row r="1599" spans="2:12" ht="24.95" customHeight="1" x14ac:dyDescent="0.2"/>
    <row r="1600" spans="2:12" ht="24.95" customHeight="1" x14ac:dyDescent="0.2"/>
    <row r="1601" spans="2:14" ht="24.95" customHeight="1" x14ac:dyDescent="0.2"/>
    <row r="1602" spans="2:14" ht="24.95" customHeight="1" x14ac:dyDescent="0.2">
      <c r="L1602" s="22"/>
    </row>
    <row r="1603" spans="2:14" ht="25.5" customHeight="1" x14ac:dyDescent="0.2">
      <c r="B1603" s="252" t="s">
        <v>93</v>
      </c>
      <c r="C1603" s="252"/>
      <c r="D1603" s="252"/>
      <c r="E1603" s="252"/>
      <c r="F1603" s="252"/>
      <c r="G1603" s="252"/>
      <c r="H1603" s="252"/>
      <c r="I1603" s="252"/>
      <c r="J1603" s="252"/>
      <c r="K1603" s="252"/>
      <c r="L1603" s="252"/>
      <c r="M1603" s="252"/>
    </row>
    <row r="1604" spans="2:14" ht="24.95" customHeight="1" x14ac:dyDescent="0.2"/>
    <row r="1605" spans="2:14" ht="24.95" customHeight="1" x14ac:dyDescent="0.2">
      <c r="B1605" s="178" t="s">
        <v>36</v>
      </c>
      <c r="C1605" s="178"/>
      <c r="D1605" s="178" t="s">
        <v>114</v>
      </c>
      <c r="E1605" s="178" t="s">
        <v>5</v>
      </c>
      <c r="F1605" s="178" t="s">
        <v>22</v>
      </c>
      <c r="G1605" s="178" t="s">
        <v>7</v>
      </c>
      <c r="H1605" s="178" t="s">
        <v>8</v>
      </c>
      <c r="I1605" s="178" t="s">
        <v>9</v>
      </c>
      <c r="J1605" s="178" t="s">
        <v>10</v>
      </c>
      <c r="K1605" s="178" t="s">
        <v>11</v>
      </c>
      <c r="L1605" s="178" t="s">
        <v>12</v>
      </c>
      <c r="M1605" s="178" t="s">
        <v>14</v>
      </c>
    </row>
    <row r="1606" spans="2:14" ht="24.95" customHeight="1" x14ac:dyDescent="0.2">
      <c r="B1606" s="254" t="s">
        <v>98</v>
      </c>
      <c r="C1606" s="192" t="s">
        <v>60</v>
      </c>
      <c r="D1606" s="182">
        <v>163</v>
      </c>
      <c r="E1606" s="182">
        <v>42</v>
      </c>
      <c r="F1606" s="182">
        <v>98</v>
      </c>
      <c r="G1606" s="182">
        <v>20</v>
      </c>
      <c r="H1606" s="182">
        <v>21</v>
      </c>
      <c r="I1606" s="182">
        <v>171</v>
      </c>
      <c r="J1606" s="182">
        <v>31</v>
      </c>
      <c r="K1606" s="182">
        <v>48</v>
      </c>
      <c r="L1606" s="182">
        <v>74</v>
      </c>
      <c r="M1606" s="115">
        <f t="shared" ref="M1606:M1615" si="17">SUM(D1606:L1606)</f>
        <v>668</v>
      </c>
      <c r="N1606" s="74"/>
    </row>
    <row r="1607" spans="2:14" ht="24.95" customHeight="1" x14ac:dyDescent="0.2">
      <c r="B1607" s="253"/>
      <c r="C1607" s="193" t="s">
        <v>29</v>
      </c>
      <c r="D1607" s="182">
        <v>1554</v>
      </c>
      <c r="E1607" s="182">
        <v>376</v>
      </c>
      <c r="F1607" s="182">
        <v>682</v>
      </c>
      <c r="G1607" s="182">
        <v>210</v>
      </c>
      <c r="H1607" s="182">
        <v>153</v>
      </c>
      <c r="I1607" s="182">
        <v>1981</v>
      </c>
      <c r="J1607" s="182">
        <v>230</v>
      </c>
      <c r="K1607" s="182">
        <v>420</v>
      </c>
      <c r="L1607" s="182">
        <v>491</v>
      </c>
      <c r="M1607" s="179">
        <f t="shared" si="17"/>
        <v>6097</v>
      </c>
      <c r="N1607" s="75"/>
    </row>
    <row r="1608" spans="2:14" ht="24.95" customHeight="1" x14ac:dyDescent="0.2">
      <c r="B1608" s="253" t="s">
        <v>99</v>
      </c>
      <c r="C1608" s="193" t="s">
        <v>60</v>
      </c>
      <c r="D1608" s="182">
        <v>2</v>
      </c>
      <c r="E1608" s="182">
        <v>1</v>
      </c>
      <c r="F1608" s="182">
        <v>0</v>
      </c>
      <c r="G1608" s="182">
        <v>0</v>
      </c>
      <c r="H1608" s="182">
        <v>0</v>
      </c>
      <c r="I1608" s="182">
        <v>0</v>
      </c>
      <c r="J1608" s="182">
        <v>1</v>
      </c>
      <c r="K1608" s="182">
        <v>0</v>
      </c>
      <c r="L1608" s="182">
        <v>40</v>
      </c>
      <c r="M1608" s="179">
        <f t="shared" si="17"/>
        <v>44</v>
      </c>
      <c r="N1608" s="9"/>
    </row>
    <row r="1609" spans="2:14" ht="24.95" customHeight="1" x14ac:dyDescent="0.2">
      <c r="B1609" s="253"/>
      <c r="C1609" s="193" t="s">
        <v>29</v>
      </c>
      <c r="D1609" s="182">
        <v>9</v>
      </c>
      <c r="E1609" s="182">
        <v>4</v>
      </c>
      <c r="F1609" s="182">
        <v>0</v>
      </c>
      <c r="G1609" s="182">
        <v>0</v>
      </c>
      <c r="H1609" s="182">
        <v>0</v>
      </c>
      <c r="I1609" s="182">
        <v>0</v>
      </c>
      <c r="J1609" s="182">
        <v>16</v>
      </c>
      <c r="K1609" s="182">
        <v>0</v>
      </c>
      <c r="L1609" s="182">
        <v>148</v>
      </c>
      <c r="M1609" s="179">
        <f t="shared" si="17"/>
        <v>177</v>
      </c>
      <c r="N1609" s="9"/>
    </row>
    <row r="1610" spans="2:14" ht="24.95" customHeight="1" x14ac:dyDescent="0.2">
      <c r="B1610" s="253" t="s">
        <v>100</v>
      </c>
      <c r="C1610" s="193" t="s">
        <v>60</v>
      </c>
      <c r="D1610" s="182">
        <v>98</v>
      </c>
      <c r="E1610" s="182">
        <v>15</v>
      </c>
      <c r="F1610" s="182">
        <v>10</v>
      </c>
      <c r="G1610" s="182">
        <v>5</v>
      </c>
      <c r="H1610" s="182">
        <v>20</v>
      </c>
      <c r="I1610" s="182">
        <v>75</v>
      </c>
      <c r="J1610" s="182">
        <v>8</v>
      </c>
      <c r="K1610" s="182">
        <v>19</v>
      </c>
      <c r="L1610" s="182">
        <v>9</v>
      </c>
      <c r="M1610" s="179">
        <f t="shared" si="17"/>
        <v>259</v>
      </c>
    </row>
    <row r="1611" spans="2:14" ht="24.95" customHeight="1" x14ac:dyDescent="0.2">
      <c r="B1611" s="253"/>
      <c r="C1611" s="193" t="s">
        <v>29</v>
      </c>
      <c r="D1611" s="182">
        <v>994</v>
      </c>
      <c r="E1611" s="182">
        <v>136</v>
      </c>
      <c r="F1611" s="182">
        <v>70</v>
      </c>
      <c r="G1611" s="182">
        <v>40</v>
      </c>
      <c r="H1611" s="182">
        <v>171</v>
      </c>
      <c r="I1611" s="182">
        <v>809</v>
      </c>
      <c r="J1611" s="182">
        <v>61</v>
      </c>
      <c r="K1611" s="182">
        <v>151</v>
      </c>
      <c r="L1611" s="182">
        <v>70</v>
      </c>
      <c r="M1611" s="179">
        <f t="shared" si="17"/>
        <v>2502</v>
      </c>
    </row>
    <row r="1612" spans="2:14" ht="24.95" customHeight="1" x14ac:dyDescent="0.2">
      <c r="B1612" s="253" t="s">
        <v>101</v>
      </c>
      <c r="C1612" s="193" t="s">
        <v>60</v>
      </c>
      <c r="D1612" s="182">
        <v>207</v>
      </c>
      <c r="E1612" s="182">
        <v>130</v>
      </c>
      <c r="F1612" s="182">
        <v>296</v>
      </c>
      <c r="G1612" s="182">
        <v>14</v>
      </c>
      <c r="H1612" s="182">
        <v>344</v>
      </c>
      <c r="I1612" s="182">
        <v>49</v>
      </c>
      <c r="J1612" s="182">
        <v>72</v>
      </c>
      <c r="K1612" s="182">
        <v>162</v>
      </c>
      <c r="L1612" s="182">
        <v>173</v>
      </c>
      <c r="M1612" s="179">
        <f t="shared" si="17"/>
        <v>1447</v>
      </c>
    </row>
    <row r="1613" spans="2:14" ht="24.95" customHeight="1" x14ac:dyDescent="0.2">
      <c r="B1613" s="253"/>
      <c r="C1613" s="193" t="s">
        <v>29</v>
      </c>
      <c r="D1613" s="182">
        <v>1021</v>
      </c>
      <c r="E1613" s="182">
        <v>674</v>
      </c>
      <c r="F1613" s="182">
        <v>1514</v>
      </c>
      <c r="G1613" s="182">
        <v>67</v>
      </c>
      <c r="H1613" s="182">
        <v>1668</v>
      </c>
      <c r="I1613" s="182">
        <v>231</v>
      </c>
      <c r="J1613" s="182">
        <v>385</v>
      </c>
      <c r="K1613" s="182">
        <v>796</v>
      </c>
      <c r="L1613" s="182">
        <v>888</v>
      </c>
      <c r="M1613" s="179">
        <f t="shared" si="17"/>
        <v>7244</v>
      </c>
    </row>
    <row r="1614" spans="2:14" ht="24.95" customHeight="1" x14ac:dyDescent="0.2">
      <c r="B1614" s="253" t="s">
        <v>102</v>
      </c>
      <c r="C1614" s="193" t="s">
        <v>60</v>
      </c>
      <c r="D1614" s="182">
        <v>4</v>
      </c>
      <c r="E1614" s="182">
        <v>8</v>
      </c>
      <c r="F1614" s="182">
        <v>0</v>
      </c>
      <c r="G1614" s="182">
        <v>0</v>
      </c>
      <c r="H1614" s="182">
        <v>2</v>
      </c>
      <c r="I1614" s="182">
        <v>6</v>
      </c>
      <c r="J1614" s="182">
        <v>0</v>
      </c>
      <c r="K1614" s="182">
        <v>1</v>
      </c>
      <c r="L1614" s="182">
        <v>3</v>
      </c>
      <c r="M1614" s="179">
        <f t="shared" si="17"/>
        <v>24</v>
      </c>
    </row>
    <row r="1615" spans="2:14" ht="24.95" customHeight="1" x14ac:dyDescent="0.2">
      <c r="B1615" s="300"/>
      <c r="C1615" s="191" t="s">
        <v>29</v>
      </c>
      <c r="D1615" s="182">
        <v>85</v>
      </c>
      <c r="E1615" s="182">
        <v>47</v>
      </c>
      <c r="F1615" s="182">
        <v>0</v>
      </c>
      <c r="G1615" s="182">
        <v>0</v>
      </c>
      <c r="H1615" s="182">
        <v>6</v>
      </c>
      <c r="I1615" s="182">
        <v>35</v>
      </c>
      <c r="J1615" s="182">
        <v>0</v>
      </c>
      <c r="K1615" s="182">
        <v>9</v>
      </c>
      <c r="L1615" s="182">
        <v>9</v>
      </c>
      <c r="M1615" s="183">
        <f t="shared" si="17"/>
        <v>191</v>
      </c>
    </row>
    <row r="1616" spans="2:14" ht="24.95" customHeight="1" x14ac:dyDescent="0.2">
      <c r="B1616" s="305" t="s">
        <v>14</v>
      </c>
      <c r="C1616" s="189" t="s">
        <v>60</v>
      </c>
      <c r="D1616" s="190">
        <f>D1606+D1608+D1610+D1614+D1612</f>
        <v>474</v>
      </c>
      <c r="E1616" s="190">
        <f t="shared" ref="E1616:L1616" si="18">E1606+E1608+E1610+E1614+E1612</f>
        <v>196</v>
      </c>
      <c r="F1616" s="190">
        <f t="shared" si="18"/>
        <v>404</v>
      </c>
      <c r="G1616" s="190">
        <f t="shared" si="18"/>
        <v>39</v>
      </c>
      <c r="H1616" s="190">
        <f t="shared" si="18"/>
        <v>387</v>
      </c>
      <c r="I1616" s="190">
        <f t="shared" si="18"/>
        <v>301</v>
      </c>
      <c r="J1616" s="190">
        <f t="shared" si="18"/>
        <v>112</v>
      </c>
      <c r="K1616" s="190">
        <f t="shared" si="18"/>
        <v>230</v>
      </c>
      <c r="L1616" s="190">
        <f t="shared" si="18"/>
        <v>299</v>
      </c>
      <c r="M1616" s="190">
        <f>M1606+M1608+M1610+M1614+M1612</f>
        <v>2442</v>
      </c>
    </row>
    <row r="1617" spans="2:14" ht="24.95" customHeight="1" x14ac:dyDescent="0.2">
      <c r="B1617" s="305"/>
      <c r="C1617" s="188" t="s">
        <v>29</v>
      </c>
      <c r="D1617" s="96">
        <f>D1607+D1609+D1611+D1615+D1613</f>
        <v>3663</v>
      </c>
      <c r="E1617" s="96">
        <f t="shared" ref="E1617:L1617" si="19">E1607+E1609+E1611+E1615+E1613</f>
        <v>1237</v>
      </c>
      <c r="F1617" s="96">
        <f t="shared" si="19"/>
        <v>2266</v>
      </c>
      <c r="G1617" s="96">
        <f t="shared" si="19"/>
        <v>317</v>
      </c>
      <c r="H1617" s="96">
        <f t="shared" si="19"/>
        <v>1998</v>
      </c>
      <c r="I1617" s="96">
        <f t="shared" si="19"/>
        <v>3056</v>
      </c>
      <c r="J1617" s="96">
        <f t="shared" si="19"/>
        <v>692</v>
      </c>
      <c r="K1617" s="96">
        <f t="shared" si="19"/>
        <v>1376</v>
      </c>
      <c r="L1617" s="96">
        <f t="shared" si="19"/>
        <v>1606</v>
      </c>
      <c r="M1617" s="96">
        <f>M1607+M1609+M1611+M1615+M1613</f>
        <v>16211</v>
      </c>
    </row>
    <row r="1618" spans="2:14" ht="24.95" customHeight="1" x14ac:dyDescent="0.2"/>
    <row r="1619" spans="2:14" ht="24.95" customHeight="1" x14ac:dyDescent="0.2"/>
    <row r="1620" spans="2:14" ht="24.95" customHeight="1" x14ac:dyDescent="0.2">
      <c r="B1620" s="89"/>
    </row>
    <row r="1621" spans="2:14" ht="24.95" customHeight="1" x14ac:dyDescent="0.2">
      <c r="B1621" s="89"/>
    </row>
    <row r="1622" spans="2:14" ht="24.95" customHeight="1" x14ac:dyDescent="0.2">
      <c r="B1622" s="89"/>
    </row>
    <row r="1623" spans="2:14" ht="24.95" customHeight="1" x14ac:dyDescent="0.2">
      <c r="B1623" s="91"/>
    </row>
    <row r="1624" spans="2:14" ht="24.95" customHeight="1" x14ac:dyDescent="0.2">
      <c r="B1624" s="91"/>
    </row>
    <row r="1625" spans="2:14" ht="24.95" customHeight="1" x14ac:dyDescent="0.2"/>
    <row r="1626" spans="2:14" ht="24.95" customHeight="1" x14ac:dyDescent="0.2"/>
    <row r="1627" spans="2:14" ht="24.95" customHeight="1" x14ac:dyDescent="0.2">
      <c r="M1627" s="74"/>
      <c r="N1627" s="74"/>
    </row>
    <row r="1628" spans="2:14" ht="24.95" customHeight="1" x14ac:dyDescent="0.2">
      <c r="M1628" s="75"/>
      <c r="N1628" s="75"/>
    </row>
    <row r="1629" spans="2:14" ht="24.95" customHeight="1" x14ac:dyDescent="0.2">
      <c r="B1629" s="90"/>
      <c r="C1629" s="154"/>
      <c r="D1629" s="154"/>
      <c r="E1629" s="154"/>
      <c r="F1629" s="154"/>
      <c r="G1629" s="154"/>
      <c r="H1629" s="154"/>
      <c r="I1629" s="154"/>
      <c r="J1629" s="154"/>
      <c r="K1629" s="154"/>
      <c r="L1629" s="181"/>
      <c r="N1629" s="9"/>
    </row>
    <row r="1630" spans="2:14" ht="24.95" customHeight="1" x14ac:dyDescent="0.2">
      <c r="B1630" s="90"/>
      <c r="C1630" s="154"/>
      <c r="D1630" s="154"/>
      <c r="E1630" s="154"/>
      <c r="F1630" s="154"/>
      <c r="G1630" s="154"/>
      <c r="H1630" s="154"/>
      <c r="I1630" s="154"/>
      <c r="J1630" s="154"/>
      <c r="K1630" s="154"/>
      <c r="L1630" s="181"/>
      <c r="N1630" s="9"/>
    </row>
    <row r="1631" spans="2:14" ht="24.95" customHeight="1" x14ac:dyDescent="0.2">
      <c r="B1631" s="90"/>
      <c r="C1631" s="154"/>
      <c r="D1631" s="154"/>
      <c r="E1631" s="154"/>
      <c r="F1631" s="154"/>
      <c r="G1631" s="154"/>
      <c r="H1631" s="154"/>
      <c r="I1631" s="154"/>
      <c r="J1631" s="154"/>
      <c r="K1631" s="154"/>
      <c r="L1631" s="181"/>
    </row>
    <row r="1632" spans="2:14" ht="24.95" customHeight="1" x14ac:dyDescent="0.2">
      <c r="B1632" s="90"/>
      <c r="C1632" s="154"/>
      <c r="D1632" s="154"/>
      <c r="E1632" s="154"/>
      <c r="F1632" s="154"/>
      <c r="G1632" s="154"/>
      <c r="H1632" s="154"/>
      <c r="I1632" s="154"/>
      <c r="J1632" s="154"/>
      <c r="K1632" s="154"/>
      <c r="L1632" s="181"/>
    </row>
    <row r="1633" spans="2:15" ht="24.95" customHeight="1" x14ac:dyDescent="0.2">
      <c r="B1633" s="90"/>
      <c r="C1633" s="181"/>
      <c r="D1633" s="181"/>
      <c r="E1633" s="181"/>
      <c r="F1633" s="181"/>
      <c r="G1633" s="181"/>
      <c r="H1633" s="181"/>
      <c r="I1633" s="181"/>
      <c r="J1633" s="181"/>
      <c r="K1633" s="181"/>
      <c r="L1633" s="181"/>
    </row>
    <row r="1634" spans="2:15" ht="24.95" customHeight="1" x14ac:dyDescent="0.2"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</row>
    <row r="1635" spans="2:15" ht="24.95" customHeight="1" x14ac:dyDescent="0.2">
      <c r="M1635" s="22">
        <v>23</v>
      </c>
    </row>
    <row r="1636" spans="2:15" ht="25.5" customHeight="1" x14ac:dyDescent="0.2">
      <c r="B1636" s="252" t="s">
        <v>95</v>
      </c>
      <c r="C1636" s="252"/>
      <c r="D1636" s="252"/>
      <c r="E1636" s="252"/>
      <c r="F1636" s="252"/>
      <c r="G1636" s="252"/>
      <c r="H1636" s="252"/>
      <c r="I1636" s="252"/>
      <c r="J1636" s="252"/>
      <c r="K1636" s="252"/>
      <c r="L1636" s="252"/>
      <c r="M1636" s="252"/>
    </row>
    <row r="1637" spans="2:15" ht="15" customHeight="1" x14ac:dyDescent="0.2">
      <c r="B1637" s="80"/>
      <c r="C1637" s="81"/>
      <c r="D1637" s="81"/>
      <c r="E1637" s="81"/>
      <c r="F1637" s="81"/>
      <c r="G1637" s="81"/>
      <c r="H1637" s="81"/>
      <c r="I1637" s="81"/>
      <c r="J1637" s="81"/>
      <c r="K1637" s="81"/>
      <c r="L1637" s="81"/>
      <c r="M1637" s="81"/>
      <c r="N1637" s="81"/>
      <c r="O1637" s="13"/>
    </row>
    <row r="1638" spans="2:15" ht="24.95" customHeight="1" x14ac:dyDescent="0.2">
      <c r="B1638" s="178" t="s">
        <v>36</v>
      </c>
      <c r="C1638" s="178"/>
      <c r="D1638" s="178" t="s">
        <v>114</v>
      </c>
      <c r="E1638" s="178" t="s">
        <v>5</v>
      </c>
      <c r="F1638" s="178" t="s">
        <v>22</v>
      </c>
      <c r="G1638" s="178" t="s">
        <v>7</v>
      </c>
      <c r="H1638" s="178" t="s">
        <v>8</v>
      </c>
      <c r="I1638" s="178" t="s">
        <v>9</v>
      </c>
      <c r="J1638" s="178" t="s">
        <v>10</v>
      </c>
      <c r="K1638" s="178" t="s">
        <v>11</v>
      </c>
      <c r="L1638" s="178" t="s">
        <v>12</v>
      </c>
      <c r="M1638" s="178" t="s">
        <v>14</v>
      </c>
    </row>
    <row r="1639" spans="2:15" ht="24.95" customHeight="1" x14ac:dyDescent="0.2">
      <c r="B1639" s="254" t="s">
        <v>103</v>
      </c>
      <c r="C1639" s="192" t="s">
        <v>60</v>
      </c>
      <c r="D1639" s="182">
        <v>46</v>
      </c>
      <c r="E1639" s="182">
        <v>26</v>
      </c>
      <c r="F1639" s="182">
        <v>37</v>
      </c>
      <c r="G1639" s="182">
        <v>1</v>
      </c>
      <c r="H1639" s="182">
        <v>67</v>
      </c>
      <c r="I1639" s="182">
        <v>37</v>
      </c>
      <c r="J1639" s="182">
        <v>10</v>
      </c>
      <c r="K1639" s="182">
        <v>18</v>
      </c>
      <c r="L1639" s="182">
        <v>16</v>
      </c>
      <c r="M1639" s="115">
        <f t="shared" ref="M1639:M1648" si="20">SUM(D1639:L1639)</f>
        <v>258</v>
      </c>
      <c r="N1639" s="74"/>
    </row>
    <row r="1640" spans="2:15" ht="24.95" customHeight="1" x14ac:dyDescent="0.2">
      <c r="B1640" s="253"/>
      <c r="C1640" s="193" t="s">
        <v>29</v>
      </c>
      <c r="D1640" s="182">
        <v>520</v>
      </c>
      <c r="E1640" s="182">
        <v>503</v>
      </c>
      <c r="F1640" s="182">
        <v>702</v>
      </c>
      <c r="G1640" s="182">
        <v>16</v>
      </c>
      <c r="H1640" s="182">
        <v>1234</v>
      </c>
      <c r="I1640" s="182">
        <v>648</v>
      </c>
      <c r="J1640" s="182">
        <v>155</v>
      </c>
      <c r="K1640" s="182">
        <v>309</v>
      </c>
      <c r="L1640" s="182">
        <v>301</v>
      </c>
      <c r="M1640" s="179">
        <f t="shared" si="20"/>
        <v>4388</v>
      </c>
      <c r="N1640" s="75"/>
    </row>
    <row r="1641" spans="2:15" ht="24.95" customHeight="1" x14ac:dyDescent="0.2">
      <c r="B1641" s="253" t="s">
        <v>104</v>
      </c>
      <c r="C1641" s="193" t="s">
        <v>60</v>
      </c>
      <c r="D1641" s="182">
        <v>25</v>
      </c>
      <c r="E1641" s="182">
        <v>14</v>
      </c>
      <c r="F1641" s="182">
        <v>9</v>
      </c>
      <c r="G1641" s="182">
        <v>7</v>
      </c>
      <c r="H1641" s="182">
        <v>17</v>
      </c>
      <c r="I1641" s="182">
        <v>19</v>
      </c>
      <c r="J1641" s="182">
        <v>14</v>
      </c>
      <c r="K1641" s="182">
        <v>7</v>
      </c>
      <c r="L1641" s="182">
        <v>6</v>
      </c>
      <c r="M1641" s="179">
        <f t="shared" si="20"/>
        <v>118</v>
      </c>
      <c r="N1641" s="9"/>
    </row>
    <row r="1642" spans="2:15" ht="24.95" customHeight="1" x14ac:dyDescent="0.2">
      <c r="B1642" s="253"/>
      <c r="C1642" s="193" t="s">
        <v>29</v>
      </c>
      <c r="D1642" s="182">
        <v>415</v>
      </c>
      <c r="E1642" s="182">
        <v>295</v>
      </c>
      <c r="F1642" s="182">
        <v>240</v>
      </c>
      <c r="G1642" s="182">
        <v>113</v>
      </c>
      <c r="H1642" s="182">
        <v>361</v>
      </c>
      <c r="I1642" s="182">
        <v>351</v>
      </c>
      <c r="J1642" s="182">
        <v>274</v>
      </c>
      <c r="K1642" s="182">
        <v>94</v>
      </c>
      <c r="L1642" s="182">
        <v>59</v>
      </c>
      <c r="M1642" s="179">
        <f t="shared" si="20"/>
        <v>2202</v>
      </c>
      <c r="N1642" s="9"/>
    </row>
    <row r="1643" spans="2:15" ht="24.95" customHeight="1" x14ac:dyDescent="0.2">
      <c r="B1643" s="253" t="s">
        <v>105</v>
      </c>
      <c r="C1643" s="193" t="s">
        <v>60</v>
      </c>
      <c r="D1643" s="182">
        <v>3</v>
      </c>
      <c r="E1643" s="182">
        <v>2</v>
      </c>
      <c r="F1643" s="182">
        <v>6</v>
      </c>
      <c r="G1643" s="182">
        <v>2</v>
      </c>
      <c r="H1643" s="182">
        <v>1</v>
      </c>
      <c r="I1643" s="182">
        <v>1</v>
      </c>
      <c r="J1643" s="182">
        <v>1</v>
      </c>
      <c r="K1643" s="182">
        <v>2</v>
      </c>
      <c r="L1643" s="182">
        <v>0</v>
      </c>
      <c r="M1643" s="179">
        <f t="shared" si="20"/>
        <v>18</v>
      </c>
    </row>
    <row r="1644" spans="2:15" ht="24.95" customHeight="1" x14ac:dyDescent="0.2">
      <c r="B1644" s="253"/>
      <c r="C1644" s="193" t="s">
        <v>29</v>
      </c>
      <c r="D1644" s="182">
        <v>86</v>
      </c>
      <c r="E1644" s="182">
        <v>22</v>
      </c>
      <c r="F1644" s="182">
        <v>142</v>
      </c>
      <c r="G1644" s="182">
        <v>76</v>
      </c>
      <c r="H1644" s="182">
        <v>21</v>
      </c>
      <c r="I1644" s="182">
        <v>16</v>
      </c>
      <c r="J1644" s="182">
        <v>3</v>
      </c>
      <c r="K1644" s="182">
        <v>43</v>
      </c>
      <c r="L1644" s="182">
        <v>0</v>
      </c>
      <c r="M1644" s="179">
        <f t="shared" si="20"/>
        <v>409</v>
      </c>
    </row>
    <row r="1645" spans="2:15" ht="24.95" customHeight="1" x14ac:dyDescent="0.2">
      <c r="B1645" s="253" t="s">
        <v>106</v>
      </c>
      <c r="C1645" s="193" t="s">
        <v>60</v>
      </c>
      <c r="D1645" s="182">
        <v>0</v>
      </c>
      <c r="E1645" s="182">
        <v>0</v>
      </c>
      <c r="F1645" s="182">
        <v>0</v>
      </c>
      <c r="G1645" s="182">
        <v>0</v>
      </c>
      <c r="H1645" s="182">
        <v>0</v>
      </c>
      <c r="I1645" s="182">
        <v>0</v>
      </c>
      <c r="J1645" s="182">
        <v>0</v>
      </c>
      <c r="K1645" s="182">
        <v>0</v>
      </c>
      <c r="L1645" s="182">
        <v>0</v>
      </c>
      <c r="M1645" s="179">
        <f t="shared" si="20"/>
        <v>0</v>
      </c>
    </row>
    <row r="1646" spans="2:15" ht="24.95" customHeight="1" x14ac:dyDescent="0.2">
      <c r="B1646" s="253"/>
      <c r="C1646" s="193" t="s">
        <v>29</v>
      </c>
      <c r="D1646" s="182">
        <v>0</v>
      </c>
      <c r="E1646" s="182">
        <v>0</v>
      </c>
      <c r="F1646" s="182">
        <v>0</v>
      </c>
      <c r="G1646" s="182">
        <v>0</v>
      </c>
      <c r="H1646" s="182">
        <v>0</v>
      </c>
      <c r="I1646" s="182">
        <v>0</v>
      </c>
      <c r="J1646" s="182">
        <v>0</v>
      </c>
      <c r="K1646" s="182">
        <v>0</v>
      </c>
      <c r="L1646" s="182">
        <v>0</v>
      </c>
      <c r="M1646" s="179">
        <f t="shared" si="20"/>
        <v>0</v>
      </c>
    </row>
    <row r="1647" spans="2:15" ht="24.95" customHeight="1" x14ac:dyDescent="0.2">
      <c r="B1647" s="253" t="s">
        <v>107</v>
      </c>
      <c r="C1647" s="193" t="s">
        <v>60</v>
      </c>
      <c r="D1647" s="182">
        <v>0</v>
      </c>
      <c r="E1647" s="182">
        <v>0</v>
      </c>
      <c r="F1647" s="182">
        <v>2</v>
      </c>
      <c r="G1647" s="182">
        <v>0</v>
      </c>
      <c r="H1647" s="182">
        <v>1</v>
      </c>
      <c r="I1647" s="182">
        <v>1</v>
      </c>
      <c r="J1647" s="182">
        <v>0</v>
      </c>
      <c r="K1647" s="182">
        <v>0</v>
      </c>
      <c r="L1647" s="182">
        <v>0</v>
      </c>
      <c r="M1647" s="179">
        <f t="shared" si="20"/>
        <v>4</v>
      </c>
    </row>
    <row r="1648" spans="2:15" ht="24.95" customHeight="1" x14ac:dyDescent="0.2">
      <c r="B1648" s="300"/>
      <c r="C1648" s="191" t="s">
        <v>29</v>
      </c>
      <c r="D1648" s="182">
        <v>0</v>
      </c>
      <c r="E1648" s="182">
        <v>0</v>
      </c>
      <c r="F1648" s="182">
        <v>17</v>
      </c>
      <c r="G1648" s="182">
        <v>0</v>
      </c>
      <c r="H1648" s="182">
        <v>216</v>
      </c>
      <c r="I1648" s="182">
        <v>6</v>
      </c>
      <c r="J1648" s="182">
        <v>0</v>
      </c>
      <c r="K1648" s="182">
        <v>0</v>
      </c>
      <c r="L1648" s="182">
        <v>0</v>
      </c>
      <c r="M1648" s="183">
        <f t="shared" si="20"/>
        <v>239</v>
      </c>
    </row>
    <row r="1649" spans="2:14" ht="24.95" customHeight="1" x14ac:dyDescent="0.2">
      <c r="B1649" s="305" t="s">
        <v>14</v>
      </c>
      <c r="C1649" s="189" t="s">
        <v>60</v>
      </c>
      <c r="D1649" s="190">
        <f>D1639+D1641+D1643+D1647+D1645</f>
        <v>74</v>
      </c>
      <c r="E1649" s="190">
        <f t="shared" ref="E1649:L1649" si="21">E1639+E1641+E1643+E1647+E1645</f>
        <v>42</v>
      </c>
      <c r="F1649" s="190">
        <f t="shared" si="21"/>
        <v>54</v>
      </c>
      <c r="G1649" s="190">
        <f t="shared" si="21"/>
        <v>10</v>
      </c>
      <c r="H1649" s="190">
        <f t="shared" si="21"/>
        <v>86</v>
      </c>
      <c r="I1649" s="190">
        <f t="shared" si="21"/>
        <v>58</v>
      </c>
      <c r="J1649" s="190">
        <f t="shared" si="21"/>
        <v>25</v>
      </c>
      <c r="K1649" s="190">
        <f t="shared" si="21"/>
        <v>27</v>
      </c>
      <c r="L1649" s="190">
        <f t="shared" si="21"/>
        <v>22</v>
      </c>
      <c r="M1649" s="190">
        <f>M1639+M1641+M1643+M1647+M1645</f>
        <v>398</v>
      </c>
    </row>
    <row r="1650" spans="2:14" ht="24.95" customHeight="1" x14ac:dyDescent="0.2">
      <c r="B1650" s="305"/>
      <c r="C1650" s="188" t="s">
        <v>29</v>
      </c>
      <c r="D1650" s="96">
        <f>D1640+D1642+D1644+D1648+D1646</f>
        <v>1021</v>
      </c>
      <c r="E1650" s="96">
        <f t="shared" ref="E1650:L1650" si="22">E1640+E1642+E1644+E1648+E1646</f>
        <v>820</v>
      </c>
      <c r="F1650" s="96">
        <f t="shared" si="22"/>
        <v>1101</v>
      </c>
      <c r="G1650" s="96">
        <f t="shared" si="22"/>
        <v>205</v>
      </c>
      <c r="H1650" s="96">
        <f t="shared" si="22"/>
        <v>1832</v>
      </c>
      <c r="I1650" s="96">
        <f t="shared" si="22"/>
        <v>1021</v>
      </c>
      <c r="J1650" s="96">
        <f t="shared" si="22"/>
        <v>432</v>
      </c>
      <c r="K1650" s="96">
        <f t="shared" si="22"/>
        <v>446</v>
      </c>
      <c r="L1650" s="96">
        <f t="shared" si="22"/>
        <v>360</v>
      </c>
      <c r="M1650" s="96">
        <f>M1640+M1642+M1644+M1648+M1646</f>
        <v>7238</v>
      </c>
    </row>
    <row r="1651" spans="2:14" ht="24.95" customHeight="1" x14ac:dyDescent="0.2"/>
    <row r="1652" spans="2:14" ht="24.95" customHeight="1" x14ac:dyDescent="0.2"/>
    <row r="1653" spans="2:14" ht="24.95" customHeight="1" x14ac:dyDescent="0.2">
      <c r="B1653" s="89"/>
    </row>
    <row r="1654" spans="2:14" ht="24.95" customHeight="1" x14ac:dyDescent="0.2">
      <c r="B1654" s="89"/>
    </row>
    <row r="1655" spans="2:14" ht="24.95" customHeight="1" x14ac:dyDescent="0.2">
      <c r="B1655" s="89"/>
    </row>
    <row r="1656" spans="2:14" ht="24.95" customHeight="1" x14ac:dyDescent="0.2">
      <c r="B1656" s="91"/>
    </row>
    <row r="1657" spans="2:14" ht="24.95" customHeight="1" x14ac:dyDescent="0.2">
      <c r="B1657" s="91"/>
    </row>
    <row r="1658" spans="2:14" ht="24.95" customHeight="1" x14ac:dyDescent="0.2"/>
    <row r="1659" spans="2:14" ht="24.95" customHeight="1" x14ac:dyDescent="0.2"/>
    <row r="1660" spans="2:14" ht="24.95" customHeight="1" x14ac:dyDescent="0.2">
      <c r="M1660" s="74"/>
      <c r="N1660" s="74"/>
    </row>
    <row r="1661" spans="2:14" ht="24.95" customHeight="1" x14ac:dyDescent="0.2">
      <c r="M1661" s="75"/>
      <c r="N1661" s="75"/>
    </row>
    <row r="1662" spans="2:14" ht="24.95" customHeight="1" x14ac:dyDescent="0.2">
      <c r="B1662" s="90"/>
      <c r="C1662" s="154"/>
      <c r="D1662" s="154"/>
      <c r="E1662" s="154"/>
      <c r="F1662" s="154"/>
      <c r="G1662" s="154"/>
      <c r="H1662" s="154"/>
      <c r="I1662" s="154"/>
      <c r="J1662" s="154"/>
      <c r="K1662" s="154"/>
      <c r="L1662" s="181"/>
      <c r="N1662" s="9"/>
    </row>
    <row r="1663" spans="2:14" ht="24.95" customHeight="1" x14ac:dyDescent="0.2">
      <c r="B1663" s="90"/>
      <c r="C1663" s="154"/>
      <c r="D1663" s="154"/>
      <c r="E1663" s="154"/>
      <c r="F1663" s="154"/>
      <c r="G1663" s="154"/>
      <c r="H1663" s="154"/>
      <c r="I1663" s="154"/>
      <c r="J1663" s="154"/>
      <c r="K1663" s="154"/>
      <c r="L1663" s="181"/>
      <c r="N1663" s="9"/>
    </row>
    <row r="1664" spans="2:14" ht="24.95" customHeight="1" x14ac:dyDescent="0.2">
      <c r="B1664" s="90"/>
      <c r="C1664" s="154"/>
      <c r="D1664" s="154"/>
      <c r="E1664" s="154"/>
      <c r="F1664" s="154"/>
      <c r="G1664" s="154"/>
      <c r="H1664" s="154"/>
      <c r="I1664" s="154"/>
      <c r="J1664" s="154"/>
      <c r="K1664" s="154"/>
      <c r="L1664" s="181"/>
    </row>
    <row r="1665" spans="2:14" ht="25.5" customHeight="1" x14ac:dyDescent="0.2">
      <c r="B1665" s="252" t="s">
        <v>113</v>
      </c>
      <c r="C1665" s="252"/>
      <c r="D1665" s="252"/>
      <c r="E1665" s="252"/>
      <c r="F1665" s="252"/>
      <c r="G1665" s="252"/>
      <c r="H1665" s="252"/>
      <c r="I1665" s="252"/>
      <c r="J1665" s="252"/>
      <c r="K1665" s="252"/>
      <c r="L1665" s="252"/>
      <c r="M1665" s="252"/>
    </row>
    <row r="1666" spans="2:14" ht="15" customHeight="1" x14ac:dyDescent="0.2"/>
    <row r="1667" spans="2:14" ht="24.95" customHeight="1" x14ac:dyDescent="0.2">
      <c r="B1667" s="155" t="s">
        <v>49</v>
      </c>
      <c r="C1667" s="151" t="s">
        <v>114</v>
      </c>
      <c r="D1667" s="151" t="s">
        <v>21</v>
      </c>
      <c r="E1667" s="151" t="s">
        <v>22</v>
      </c>
      <c r="F1667" s="151" t="s">
        <v>7</v>
      </c>
      <c r="G1667" s="151" t="s">
        <v>8</v>
      </c>
      <c r="H1667" s="151" t="s">
        <v>9</v>
      </c>
      <c r="I1667" s="151" t="s">
        <v>10</v>
      </c>
      <c r="J1667" s="151" t="s">
        <v>11</v>
      </c>
      <c r="K1667" s="151" t="s">
        <v>12</v>
      </c>
      <c r="L1667" s="151" t="s">
        <v>14</v>
      </c>
    </row>
    <row r="1668" spans="2:14" ht="24.95" customHeight="1" x14ac:dyDescent="0.2">
      <c r="B1668" s="89" t="s">
        <v>23</v>
      </c>
      <c r="C1668" s="143">
        <v>611</v>
      </c>
      <c r="D1668" s="143">
        <v>853</v>
      </c>
      <c r="E1668" s="143">
        <v>1265</v>
      </c>
      <c r="F1668" s="143">
        <v>345</v>
      </c>
      <c r="G1668" s="143">
        <v>723</v>
      </c>
      <c r="H1668" s="143">
        <v>531</v>
      </c>
      <c r="I1668" s="143">
        <v>341</v>
      </c>
      <c r="J1668" s="143">
        <v>875</v>
      </c>
      <c r="K1668" s="143">
        <v>452</v>
      </c>
      <c r="L1668" s="144">
        <f>SUM(C1668:K1668)</f>
        <v>5996</v>
      </c>
      <c r="N1668" s="47"/>
    </row>
    <row r="1669" spans="2:14" ht="24.95" customHeight="1" x14ac:dyDescent="0.2">
      <c r="B1669" s="156" t="s">
        <v>29</v>
      </c>
      <c r="C1669" s="112">
        <v>60473</v>
      </c>
      <c r="D1669" s="112">
        <v>73048</v>
      </c>
      <c r="E1669" s="112">
        <v>76587</v>
      </c>
      <c r="F1669" s="112">
        <v>29864</v>
      </c>
      <c r="G1669" s="112">
        <v>55017</v>
      </c>
      <c r="H1669" s="112">
        <v>58449</v>
      </c>
      <c r="I1669" s="112">
        <v>28590</v>
      </c>
      <c r="J1669" s="112">
        <v>93271</v>
      </c>
      <c r="K1669" s="112">
        <v>38225</v>
      </c>
      <c r="L1669" s="145">
        <f>SUM(C1669:K1669)</f>
        <v>513524</v>
      </c>
    </row>
    <row r="1670" spans="2:14" ht="24.95" customHeight="1" x14ac:dyDescent="0.2">
      <c r="B1670" s="46"/>
      <c r="C1670" s="36"/>
      <c r="D1670" s="36"/>
      <c r="E1670" s="36"/>
      <c r="F1670" s="36"/>
      <c r="G1670" s="36"/>
      <c r="H1670" s="36"/>
      <c r="I1670" s="36"/>
      <c r="J1670" s="36"/>
      <c r="K1670" s="36"/>
      <c r="L1670" s="37"/>
      <c r="N1670" s="82"/>
    </row>
    <row r="1671" spans="2:14" ht="24.95" customHeight="1" x14ac:dyDescent="0.2">
      <c r="B1671" s="46"/>
      <c r="C1671" s="83"/>
      <c r="D1671" s="83"/>
      <c r="E1671" s="83"/>
      <c r="F1671" s="83"/>
      <c r="G1671" s="83"/>
      <c r="H1671" s="83"/>
      <c r="I1671" s="83"/>
      <c r="J1671" s="83"/>
      <c r="K1671" s="83"/>
      <c r="L1671" s="84"/>
    </row>
    <row r="1672" spans="2:14" ht="24.95" customHeight="1" x14ac:dyDescent="0.2"/>
    <row r="1673" spans="2:14" ht="24.95" customHeight="1" x14ac:dyDescent="0.2"/>
    <row r="1674" spans="2:14" ht="24.95" customHeight="1" x14ac:dyDescent="0.2"/>
    <row r="1675" spans="2:14" ht="24.95" customHeight="1" x14ac:dyDescent="0.2"/>
    <row r="1676" spans="2:14" ht="24.95" customHeight="1" x14ac:dyDescent="0.2"/>
    <row r="1677" spans="2:14" ht="24.95" customHeight="1" x14ac:dyDescent="0.2"/>
    <row r="1678" spans="2:14" ht="24.95" customHeight="1" x14ac:dyDescent="0.2"/>
    <row r="1679" spans="2:14" ht="24.95" customHeight="1" x14ac:dyDescent="0.2"/>
    <row r="1680" spans="2:14" ht="24.95" customHeight="1" x14ac:dyDescent="0.2"/>
    <row r="1681" spans="13:13" ht="24.95" customHeight="1" x14ac:dyDescent="0.2"/>
    <row r="1682" spans="13:13" ht="24.95" customHeight="1" x14ac:dyDescent="0.2"/>
    <row r="1683" spans="13:13" ht="24.95" customHeight="1" x14ac:dyDescent="0.2"/>
    <row r="1684" spans="13:13" ht="24.95" customHeight="1" x14ac:dyDescent="0.2"/>
    <row r="1685" spans="13:13" ht="24.95" customHeight="1" x14ac:dyDescent="0.2"/>
    <row r="1686" spans="13:13" ht="24.95" customHeight="1" x14ac:dyDescent="0.2"/>
    <row r="1687" spans="13:13" ht="24.95" customHeight="1" x14ac:dyDescent="0.2"/>
    <row r="1688" spans="13:13" ht="24.95" customHeight="1" x14ac:dyDescent="0.2"/>
    <row r="1689" spans="13:13" ht="24.95" customHeight="1" x14ac:dyDescent="0.2"/>
    <row r="1690" spans="13:13" ht="24.95" customHeight="1" x14ac:dyDescent="0.2"/>
    <row r="1691" spans="13:13" ht="24.95" customHeight="1" x14ac:dyDescent="0.2"/>
    <row r="1692" spans="13:13" ht="24.95" customHeight="1" x14ac:dyDescent="0.2"/>
    <row r="1693" spans="13:13" ht="24.95" customHeight="1" x14ac:dyDescent="0.2"/>
    <row r="1694" spans="13:13" ht="24.95" customHeight="1" x14ac:dyDescent="0.2"/>
    <row r="1695" spans="13:13" ht="24.95" customHeight="1" x14ac:dyDescent="0.2"/>
    <row r="1696" spans="13:13" ht="24.95" customHeight="1" thickBot="1" x14ac:dyDescent="0.25">
      <c r="M1696" s="22">
        <v>24</v>
      </c>
    </row>
    <row r="1697" spans="1:13" ht="20.100000000000001" customHeight="1" thickTop="1" x14ac:dyDescent="0.2">
      <c r="A1697" s="19"/>
      <c r="B1697" s="301" t="s">
        <v>91</v>
      </c>
      <c r="C1697" s="302"/>
      <c r="D1697" s="302"/>
      <c r="E1697" s="302"/>
      <c r="F1697" s="302"/>
      <c r="G1697" s="302"/>
      <c r="H1697" s="302"/>
      <c r="I1697" s="302"/>
      <c r="J1697" s="302"/>
      <c r="K1697" s="302"/>
      <c r="L1697" s="302"/>
      <c r="M1697" s="215"/>
    </row>
    <row r="1698" spans="1:13" ht="20.100000000000001" customHeight="1" thickBot="1" x14ac:dyDescent="0.25">
      <c r="A1698" s="19"/>
      <c r="B1698" s="303" t="s">
        <v>90</v>
      </c>
      <c r="C1698" s="304"/>
      <c r="D1698" s="304"/>
      <c r="E1698" s="304"/>
      <c r="F1698" s="304"/>
      <c r="G1698" s="304"/>
      <c r="H1698" s="304"/>
      <c r="I1698" s="304"/>
      <c r="J1698" s="304"/>
      <c r="K1698" s="304"/>
      <c r="L1698" s="304"/>
      <c r="M1698" s="216"/>
    </row>
    <row r="1699" spans="1:13" ht="20.100000000000001" customHeight="1" thickTop="1" thickBot="1" x14ac:dyDescent="0.25">
      <c r="A1699" s="19"/>
      <c r="B1699" s="214"/>
      <c r="C1699" s="163"/>
      <c r="D1699" s="163"/>
      <c r="E1699" s="163"/>
      <c r="F1699" s="163"/>
      <c r="G1699" s="163"/>
      <c r="H1699" s="163"/>
      <c r="I1699" s="163"/>
      <c r="J1699" s="163"/>
      <c r="K1699" s="163"/>
      <c r="L1699" s="163"/>
      <c r="M1699" s="214"/>
    </row>
    <row r="1700" spans="1:13" ht="20.100000000000001" customHeight="1" thickTop="1" x14ac:dyDescent="0.2">
      <c r="A1700" s="160"/>
      <c r="B1700" s="166"/>
      <c r="C1700" s="162"/>
      <c r="D1700" s="162"/>
      <c r="E1700" s="162"/>
      <c r="F1700" s="162"/>
      <c r="G1700" s="162"/>
      <c r="H1700" s="162"/>
      <c r="I1700" s="162"/>
      <c r="J1700" s="162"/>
      <c r="K1700" s="162"/>
      <c r="L1700" s="162"/>
      <c r="M1700" s="202"/>
    </row>
    <row r="1701" spans="1:13" s="157" customFormat="1" ht="20.100000000000001" customHeight="1" x14ac:dyDescent="0.2">
      <c r="A1701" s="161"/>
      <c r="B1701" s="165" t="s">
        <v>30</v>
      </c>
      <c r="C1701" s="164"/>
      <c r="D1701" s="164"/>
      <c r="E1701" s="164"/>
      <c r="F1701" s="164"/>
      <c r="G1701" s="164"/>
      <c r="H1701" s="164"/>
      <c r="I1701" s="164"/>
      <c r="J1701" s="164"/>
      <c r="K1701" s="164"/>
      <c r="L1701" s="164"/>
      <c r="M1701" s="161"/>
    </row>
    <row r="1702" spans="1:13" s="157" customFormat="1" ht="20.100000000000001" customHeight="1" x14ac:dyDescent="0.2">
      <c r="A1702" s="161"/>
      <c r="B1702" s="158"/>
      <c r="C1702" s="159"/>
      <c r="D1702" s="159"/>
      <c r="E1702" s="159"/>
      <c r="F1702" s="159"/>
      <c r="G1702" s="159"/>
      <c r="H1702" s="159"/>
      <c r="I1702" s="159"/>
      <c r="J1702" s="159"/>
      <c r="K1702" s="159"/>
      <c r="L1702" s="164"/>
      <c r="M1702" s="161"/>
    </row>
    <row r="1703" spans="1:13" s="157" customFormat="1" ht="20.100000000000001" customHeight="1" x14ac:dyDescent="0.2">
      <c r="A1703" s="161"/>
      <c r="B1703" s="293" t="s">
        <v>142</v>
      </c>
      <c r="C1703" s="294"/>
      <c r="D1703" s="295" t="s">
        <v>131</v>
      </c>
      <c r="E1703" s="295"/>
      <c r="F1703" s="295"/>
      <c r="G1703" s="295"/>
      <c r="H1703" s="295"/>
      <c r="I1703" s="295"/>
      <c r="J1703" s="295"/>
      <c r="K1703" s="295"/>
      <c r="L1703" s="295"/>
      <c r="M1703" s="161"/>
    </row>
    <row r="1704" spans="1:13" s="157" customFormat="1" ht="20.100000000000001" customHeight="1" x14ac:dyDescent="0.2">
      <c r="A1704" s="161"/>
      <c r="B1704" s="293"/>
      <c r="C1704" s="294"/>
      <c r="D1704" s="295"/>
      <c r="E1704" s="295"/>
      <c r="F1704" s="295"/>
      <c r="G1704" s="295"/>
      <c r="H1704" s="295"/>
      <c r="I1704" s="295"/>
      <c r="J1704" s="295"/>
      <c r="K1704" s="295"/>
      <c r="L1704" s="295"/>
      <c r="M1704" s="161"/>
    </row>
    <row r="1705" spans="1:13" s="157" customFormat="1" ht="20.100000000000001" customHeight="1" x14ac:dyDescent="0.2">
      <c r="A1705" s="161"/>
      <c r="B1705" s="293" t="s">
        <v>143</v>
      </c>
      <c r="C1705" s="294"/>
      <c r="D1705" s="295" t="s">
        <v>132</v>
      </c>
      <c r="E1705" s="295"/>
      <c r="F1705" s="295"/>
      <c r="G1705" s="295"/>
      <c r="H1705" s="295"/>
      <c r="I1705" s="295"/>
      <c r="J1705" s="295"/>
      <c r="K1705" s="295"/>
      <c r="L1705" s="295"/>
      <c r="M1705" s="161"/>
    </row>
    <row r="1706" spans="1:13" ht="20.100000000000001" customHeight="1" x14ac:dyDescent="0.2">
      <c r="A1706" s="160"/>
      <c r="B1706" s="293"/>
      <c r="C1706" s="294"/>
      <c r="D1706" s="295"/>
      <c r="E1706" s="295"/>
      <c r="F1706" s="295"/>
      <c r="G1706" s="295"/>
      <c r="H1706" s="295"/>
      <c r="I1706" s="295"/>
      <c r="J1706" s="295"/>
      <c r="K1706" s="295"/>
      <c r="L1706" s="295"/>
      <c r="M1706" s="161"/>
    </row>
    <row r="1707" spans="1:13" ht="20.100000000000001" customHeight="1" x14ac:dyDescent="0.2">
      <c r="A1707" s="160"/>
      <c r="B1707" s="293" t="s">
        <v>144</v>
      </c>
      <c r="C1707" s="294"/>
      <c r="D1707" s="295" t="s">
        <v>133</v>
      </c>
      <c r="E1707" s="295"/>
      <c r="F1707" s="295"/>
      <c r="G1707" s="295"/>
      <c r="H1707" s="295"/>
      <c r="I1707" s="295"/>
      <c r="J1707" s="295"/>
      <c r="K1707" s="295"/>
      <c r="L1707" s="295"/>
      <c r="M1707" s="161"/>
    </row>
    <row r="1708" spans="1:13" s="157" customFormat="1" ht="20.100000000000001" customHeight="1" x14ac:dyDescent="0.2">
      <c r="A1708" s="161"/>
      <c r="B1708" s="293"/>
      <c r="C1708" s="294"/>
      <c r="D1708" s="295"/>
      <c r="E1708" s="295"/>
      <c r="F1708" s="295"/>
      <c r="G1708" s="295"/>
      <c r="H1708" s="295"/>
      <c r="I1708" s="295"/>
      <c r="J1708" s="295"/>
      <c r="K1708" s="295"/>
      <c r="L1708" s="295"/>
      <c r="M1708" s="161"/>
    </row>
    <row r="1709" spans="1:13" s="157" customFormat="1" ht="20.100000000000001" customHeight="1" x14ac:dyDescent="0.2">
      <c r="A1709" s="161"/>
      <c r="B1709" s="293" t="s">
        <v>3</v>
      </c>
      <c r="C1709" s="294"/>
      <c r="D1709" s="295" t="s">
        <v>134</v>
      </c>
      <c r="E1709" s="295"/>
      <c r="F1709" s="295"/>
      <c r="G1709" s="295"/>
      <c r="H1709" s="295"/>
      <c r="I1709" s="295"/>
      <c r="J1709" s="295"/>
      <c r="K1709" s="295"/>
      <c r="L1709" s="295"/>
      <c r="M1709" s="161"/>
    </row>
    <row r="1710" spans="1:13" s="157" customFormat="1" ht="20.100000000000001" customHeight="1" x14ac:dyDescent="0.2">
      <c r="A1710" s="161"/>
      <c r="B1710" s="293"/>
      <c r="C1710" s="294"/>
      <c r="D1710" s="295"/>
      <c r="E1710" s="295"/>
      <c r="F1710" s="295"/>
      <c r="G1710" s="295"/>
      <c r="H1710" s="295"/>
      <c r="I1710" s="295"/>
      <c r="J1710" s="295"/>
      <c r="K1710" s="295"/>
      <c r="L1710" s="295"/>
      <c r="M1710" s="161"/>
    </row>
    <row r="1711" spans="1:13" s="157" customFormat="1" ht="20.100000000000001" customHeight="1" thickBot="1" x14ac:dyDescent="0.25">
      <c r="A1711" s="161"/>
      <c r="B1711" s="204"/>
      <c r="C1711" s="205"/>
      <c r="D1711" s="205"/>
      <c r="E1711" s="205"/>
      <c r="F1711" s="205"/>
      <c r="G1711" s="205"/>
      <c r="H1711" s="205"/>
      <c r="I1711" s="205"/>
      <c r="J1711" s="205"/>
      <c r="K1711" s="205"/>
      <c r="L1711" s="205"/>
      <c r="M1711" s="206"/>
    </row>
    <row r="1712" spans="1:13" s="157" customFormat="1" ht="20.100000000000001" customHeight="1" thickTop="1" thickBot="1" x14ac:dyDescent="0.25">
      <c r="A1712" s="159"/>
      <c r="B1712" s="203"/>
      <c r="C1712" s="163"/>
      <c r="D1712" s="163"/>
      <c r="E1712" s="163"/>
      <c r="F1712" s="163"/>
      <c r="G1712" s="163"/>
      <c r="H1712" s="163"/>
      <c r="I1712" s="163"/>
      <c r="J1712" s="163"/>
      <c r="K1712" s="163"/>
      <c r="L1712" s="163"/>
      <c r="M1712" s="207"/>
    </row>
    <row r="1713" spans="1:15" s="157" customFormat="1" ht="20.100000000000001" customHeight="1" thickTop="1" x14ac:dyDescent="0.2">
      <c r="A1713" s="159"/>
      <c r="B1713" s="208"/>
      <c r="C1713" s="209"/>
      <c r="D1713" s="209"/>
      <c r="E1713" s="209"/>
      <c r="F1713" s="209"/>
      <c r="G1713" s="209"/>
      <c r="H1713" s="209"/>
      <c r="I1713" s="209"/>
      <c r="J1713" s="209"/>
      <c r="K1713" s="209"/>
      <c r="L1713" s="209"/>
      <c r="M1713" s="210"/>
    </row>
    <row r="1714" spans="1:15" s="157" customFormat="1" ht="20.100000000000001" customHeight="1" x14ac:dyDescent="0.2">
      <c r="A1714" s="159"/>
      <c r="B1714" s="211" t="s">
        <v>126</v>
      </c>
      <c r="C1714" s="164"/>
      <c r="D1714" s="164"/>
      <c r="E1714" s="164"/>
      <c r="F1714" s="164"/>
      <c r="G1714" s="164"/>
      <c r="H1714" s="164"/>
      <c r="I1714" s="164"/>
      <c r="J1714" s="164"/>
      <c r="K1714" s="164"/>
      <c r="L1714" s="164"/>
      <c r="M1714" s="212"/>
    </row>
    <row r="1715" spans="1:15" s="157" customFormat="1" ht="20.100000000000001" customHeight="1" x14ac:dyDescent="0.2">
      <c r="A1715" s="159"/>
      <c r="B1715" s="213"/>
      <c r="C1715" s="159"/>
      <c r="D1715" s="159"/>
      <c r="E1715" s="159"/>
      <c r="F1715" s="159"/>
      <c r="G1715" s="159"/>
      <c r="H1715" s="159"/>
      <c r="I1715" s="159"/>
      <c r="J1715" s="159"/>
      <c r="K1715" s="159"/>
      <c r="L1715" s="164"/>
      <c r="M1715" s="212"/>
    </row>
    <row r="1716" spans="1:15" s="157" customFormat="1" ht="20.100000000000001" customHeight="1" x14ac:dyDescent="0.2">
      <c r="A1716" s="159"/>
      <c r="B1716" s="288" t="s">
        <v>145</v>
      </c>
      <c r="C1716" s="289"/>
      <c r="D1716" s="295" t="s">
        <v>135</v>
      </c>
      <c r="E1716" s="295"/>
      <c r="F1716" s="295"/>
      <c r="G1716" s="295"/>
      <c r="H1716" s="295"/>
      <c r="I1716" s="295"/>
      <c r="J1716" s="295"/>
      <c r="K1716" s="295"/>
      <c r="L1716" s="295"/>
      <c r="M1716" s="212"/>
    </row>
    <row r="1717" spans="1:15" s="157" customFormat="1" ht="20.100000000000001" customHeight="1" x14ac:dyDescent="0.2">
      <c r="A1717" s="159"/>
      <c r="B1717" s="288"/>
      <c r="C1717" s="289"/>
      <c r="D1717" s="295"/>
      <c r="E1717" s="295"/>
      <c r="F1717" s="295"/>
      <c r="G1717" s="295"/>
      <c r="H1717" s="295"/>
      <c r="I1717" s="295"/>
      <c r="J1717" s="295"/>
      <c r="K1717" s="295"/>
      <c r="L1717" s="295"/>
      <c r="M1717" s="212"/>
    </row>
    <row r="1718" spans="1:15" ht="20.100000000000001" customHeight="1" x14ac:dyDescent="0.2">
      <c r="B1718" s="288" t="s">
        <v>146</v>
      </c>
      <c r="C1718" s="289"/>
      <c r="D1718" s="290" t="s">
        <v>136</v>
      </c>
      <c r="E1718" s="290"/>
      <c r="F1718" s="290"/>
      <c r="G1718" s="290"/>
      <c r="H1718" s="290"/>
      <c r="I1718" s="290"/>
      <c r="J1718" s="290"/>
      <c r="K1718" s="290"/>
      <c r="L1718" s="290"/>
      <c r="M1718" s="297"/>
      <c r="N1718" s="157"/>
      <c r="O1718" s="157"/>
    </row>
    <row r="1719" spans="1:15" ht="20.100000000000001" customHeight="1" x14ac:dyDescent="0.2">
      <c r="B1719" s="288"/>
      <c r="C1719" s="289"/>
      <c r="D1719" s="290"/>
      <c r="E1719" s="290"/>
      <c r="F1719" s="290"/>
      <c r="G1719" s="290"/>
      <c r="H1719" s="290"/>
      <c r="I1719" s="290"/>
      <c r="J1719" s="290"/>
      <c r="K1719" s="290"/>
      <c r="L1719" s="290"/>
      <c r="M1719" s="297"/>
      <c r="N1719" s="157"/>
      <c r="O1719" s="157"/>
    </row>
    <row r="1720" spans="1:15" ht="20.100000000000001" customHeight="1" x14ac:dyDescent="0.2">
      <c r="B1720" s="288" t="s">
        <v>147</v>
      </c>
      <c r="C1720" s="289"/>
      <c r="D1720" s="290" t="s">
        <v>137</v>
      </c>
      <c r="E1720" s="290"/>
      <c r="F1720" s="290"/>
      <c r="G1720" s="290"/>
      <c r="H1720" s="290"/>
      <c r="I1720" s="290"/>
      <c r="J1720" s="290"/>
      <c r="K1720" s="290"/>
      <c r="L1720" s="290"/>
      <c r="M1720" s="212"/>
      <c r="N1720" s="157"/>
      <c r="O1720" s="157"/>
    </row>
    <row r="1721" spans="1:15" ht="20.100000000000001" customHeight="1" x14ac:dyDescent="0.2">
      <c r="B1721" s="288"/>
      <c r="C1721" s="289"/>
      <c r="D1721" s="290"/>
      <c r="E1721" s="290"/>
      <c r="F1721" s="290"/>
      <c r="G1721" s="290"/>
      <c r="H1721" s="290"/>
      <c r="I1721" s="290"/>
      <c r="J1721" s="290"/>
      <c r="K1721" s="290"/>
      <c r="L1721" s="290"/>
      <c r="M1721" s="212"/>
      <c r="N1721" s="157"/>
      <c r="O1721" s="157"/>
    </row>
    <row r="1722" spans="1:15" ht="20.100000000000001" customHeight="1" x14ac:dyDescent="0.2">
      <c r="B1722" s="288" t="s">
        <v>148</v>
      </c>
      <c r="C1722" s="289"/>
      <c r="D1722" s="290" t="s">
        <v>138</v>
      </c>
      <c r="E1722" s="290"/>
      <c r="F1722" s="290"/>
      <c r="G1722" s="290"/>
      <c r="H1722" s="290"/>
      <c r="I1722" s="290"/>
      <c r="J1722" s="290"/>
      <c r="K1722" s="290"/>
      <c r="L1722" s="290"/>
      <c r="M1722" s="212"/>
      <c r="N1722" s="157"/>
      <c r="O1722" s="157"/>
    </row>
    <row r="1723" spans="1:15" ht="20.100000000000001" customHeight="1" x14ac:dyDescent="0.2">
      <c r="B1723" s="288"/>
      <c r="C1723" s="289"/>
      <c r="D1723" s="290"/>
      <c r="E1723" s="290"/>
      <c r="F1723" s="290"/>
      <c r="G1723" s="290"/>
      <c r="H1723" s="290"/>
      <c r="I1723" s="290"/>
      <c r="J1723" s="290"/>
      <c r="K1723" s="290"/>
      <c r="L1723" s="290"/>
      <c r="M1723" s="212"/>
      <c r="N1723" s="157"/>
      <c r="O1723" s="157"/>
    </row>
    <row r="1724" spans="1:15" ht="20.100000000000001" customHeight="1" x14ac:dyDescent="0.2">
      <c r="B1724" s="288" t="s">
        <v>149</v>
      </c>
      <c r="C1724" s="289"/>
      <c r="D1724" s="290" t="s">
        <v>139</v>
      </c>
      <c r="E1724" s="290"/>
      <c r="F1724" s="290"/>
      <c r="G1724" s="290"/>
      <c r="H1724" s="290"/>
      <c r="I1724" s="290"/>
      <c r="J1724" s="290"/>
      <c r="K1724" s="290"/>
      <c r="L1724" s="290"/>
      <c r="M1724" s="212"/>
      <c r="N1724" s="157"/>
      <c r="O1724" s="157"/>
    </row>
    <row r="1725" spans="1:15" ht="20.100000000000001" customHeight="1" x14ac:dyDescent="0.2">
      <c r="B1725" s="288"/>
      <c r="C1725" s="289"/>
      <c r="D1725" s="290"/>
      <c r="E1725" s="290"/>
      <c r="F1725" s="290"/>
      <c r="G1725" s="290"/>
      <c r="H1725" s="290"/>
      <c r="I1725" s="290"/>
      <c r="J1725" s="290"/>
      <c r="K1725" s="290"/>
      <c r="L1725" s="290"/>
      <c r="M1725" s="212"/>
      <c r="N1725" s="157"/>
      <c r="O1725" s="157"/>
    </row>
    <row r="1726" spans="1:15" ht="20.100000000000001" customHeight="1" x14ac:dyDescent="0.2">
      <c r="B1726" s="288" t="s">
        <v>150</v>
      </c>
      <c r="C1726" s="289"/>
      <c r="D1726" s="290" t="s">
        <v>140</v>
      </c>
      <c r="E1726" s="290"/>
      <c r="F1726" s="290"/>
      <c r="G1726" s="290"/>
      <c r="H1726" s="290"/>
      <c r="I1726" s="290"/>
      <c r="J1726" s="290"/>
      <c r="K1726" s="290"/>
      <c r="L1726" s="290"/>
      <c r="M1726" s="212"/>
      <c r="N1726" s="157"/>
      <c r="O1726" s="157"/>
    </row>
    <row r="1727" spans="1:15" ht="20.100000000000001" customHeight="1" x14ac:dyDescent="0.2">
      <c r="B1727" s="288"/>
      <c r="C1727" s="289"/>
      <c r="D1727" s="290"/>
      <c r="E1727" s="290"/>
      <c r="F1727" s="290"/>
      <c r="G1727" s="290"/>
      <c r="H1727" s="290"/>
      <c r="I1727" s="290"/>
      <c r="J1727" s="290"/>
      <c r="K1727" s="290"/>
      <c r="L1727" s="290"/>
      <c r="M1727" s="212"/>
      <c r="N1727" s="157"/>
      <c r="O1727" s="157"/>
    </row>
    <row r="1728" spans="1:15" ht="20.100000000000001" customHeight="1" x14ac:dyDescent="0.2">
      <c r="B1728" s="288" t="s">
        <v>151</v>
      </c>
      <c r="C1728" s="289"/>
      <c r="D1728" s="290" t="s">
        <v>141</v>
      </c>
      <c r="E1728" s="290"/>
      <c r="F1728" s="290"/>
      <c r="G1728" s="290"/>
      <c r="H1728" s="290"/>
      <c r="I1728" s="290"/>
      <c r="J1728" s="290"/>
      <c r="K1728" s="290"/>
      <c r="L1728" s="290"/>
      <c r="M1728" s="297"/>
    </row>
    <row r="1729" spans="2:13" ht="20.100000000000001" customHeight="1" thickBot="1" x14ac:dyDescent="0.25">
      <c r="B1729" s="291"/>
      <c r="C1729" s="292"/>
      <c r="D1729" s="298"/>
      <c r="E1729" s="298"/>
      <c r="F1729" s="298"/>
      <c r="G1729" s="298"/>
      <c r="H1729" s="298"/>
      <c r="I1729" s="298"/>
      <c r="J1729" s="298"/>
      <c r="K1729" s="298"/>
      <c r="L1729" s="298"/>
      <c r="M1729" s="299"/>
    </row>
    <row r="1730" spans="2:13" ht="35.1" customHeight="1" thickTop="1" x14ac:dyDescent="0.2">
      <c r="B1730" s="148"/>
      <c r="C1730" s="148"/>
      <c r="D1730" s="148"/>
      <c r="E1730" s="148"/>
      <c r="F1730" s="148"/>
      <c r="G1730" s="148"/>
      <c r="H1730" s="148"/>
      <c r="I1730" s="148"/>
      <c r="J1730" s="148"/>
      <c r="K1730" s="148"/>
      <c r="L1730" s="148"/>
      <c r="M1730" s="148"/>
    </row>
    <row r="1731" spans="2:13" ht="20.100000000000001" customHeight="1" x14ac:dyDescent="0.2">
      <c r="B1731" s="147"/>
      <c r="C1731" s="147"/>
      <c r="D1731" s="147"/>
      <c r="E1731" s="147"/>
      <c r="F1731" s="147"/>
      <c r="G1731" s="147"/>
      <c r="H1731" s="147"/>
      <c r="I1731" s="147"/>
      <c r="J1731" s="147"/>
      <c r="K1731" s="147"/>
      <c r="L1731" s="147"/>
      <c r="M1731" s="147"/>
    </row>
    <row r="1732" spans="2:13" ht="20.100000000000001" customHeight="1" x14ac:dyDescent="0.2">
      <c r="B1732" s="147"/>
      <c r="C1732" s="147"/>
      <c r="D1732" s="147"/>
      <c r="E1732" s="147"/>
      <c r="F1732" s="147"/>
      <c r="G1732" s="147"/>
      <c r="H1732" s="147"/>
      <c r="I1732" s="147"/>
      <c r="J1732" s="147"/>
      <c r="K1732" s="147"/>
      <c r="L1732" s="147"/>
      <c r="M1732" s="147"/>
    </row>
    <row r="1733" spans="2:13" ht="20.100000000000001" customHeight="1" x14ac:dyDescent="0.2">
      <c r="B1733" s="147"/>
      <c r="C1733" s="147"/>
      <c r="D1733" s="147"/>
      <c r="E1733" s="147"/>
      <c r="F1733" s="147"/>
      <c r="G1733" s="147"/>
      <c r="H1733" s="147"/>
      <c r="I1733" s="147"/>
      <c r="J1733" s="147"/>
      <c r="K1733" s="147"/>
      <c r="L1733" s="147"/>
      <c r="M1733" s="147"/>
    </row>
    <row r="1734" spans="2:13" ht="20.100000000000001" customHeight="1" x14ac:dyDescent="0.2">
      <c r="B1734" s="147"/>
      <c r="C1734" s="147"/>
      <c r="D1734" s="147"/>
      <c r="E1734" s="147"/>
      <c r="F1734" s="147"/>
      <c r="G1734" s="147"/>
      <c r="H1734" s="147"/>
      <c r="I1734" s="147"/>
      <c r="J1734" s="147"/>
      <c r="K1734" s="147"/>
      <c r="L1734" s="147"/>
      <c r="M1734" s="147"/>
    </row>
    <row r="1735" spans="2:13" ht="20.100000000000001" customHeight="1" x14ac:dyDescent="0.2">
      <c r="B1735" s="147"/>
      <c r="C1735" s="147"/>
      <c r="D1735" s="147"/>
      <c r="E1735" s="147"/>
      <c r="F1735" s="147"/>
      <c r="G1735" s="147"/>
      <c r="H1735" s="147"/>
      <c r="I1735" s="147"/>
      <c r="J1735" s="147"/>
      <c r="K1735" s="147"/>
      <c r="L1735" s="147"/>
      <c r="M1735" s="147"/>
    </row>
    <row r="1736" spans="2:13" ht="20.100000000000001" customHeight="1" x14ac:dyDescent="0.2">
      <c r="B1736" s="147"/>
      <c r="C1736" s="147"/>
      <c r="D1736" s="147"/>
      <c r="E1736" s="147"/>
      <c r="F1736" s="147"/>
      <c r="G1736" s="147"/>
      <c r="H1736" s="147"/>
      <c r="I1736" s="147"/>
      <c r="J1736" s="147"/>
      <c r="K1736" s="147"/>
      <c r="L1736" s="147"/>
      <c r="M1736" s="147"/>
    </row>
    <row r="1737" spans="2:13" ht="20.100000000000001" customHeight="1" x14ac:dyDescent="0.2">
      <c r="B1737" s="147"/>
      <c r="C1737" s="147"/>
      <c r="D1737" s="147"/>
      <c r="E1737" s="147"/>
      <c r="F1737" s="147"/>
      <c r="G1737" s="147"/>
      <c r="H1737" s="147"/>
      <c r="I1737" s="147"/>
      <c r="J1737" s="147"/>
      <c r="K1737" s="147"/>
      <c r="L1737" s="147"/>
      <c r="M1737" s="147"/>
    </row>
    <row r="1738" spans="2:13" ht="20.100000000000001" customHeight="1" x14ac:dyDescent="0.2">
      <c r="B1738" s="147"/>
      <c r="C1738" s="147"/>
      <c r="D1738" s="147"/>
      <c r="E1738" s="147"/>
      <c r="F1738" s="147"/>
      <c r="G1738" s="147"/>
      <c r="H1738" s="147"/>
      <c r="I1738" s="147"/>
      <c r="J1738" s="147"/>
      <c r="K1738" s="147"/>
      <c r="L1738" s="147"/>
      <c r="M1738" s="147"/>
    </row>
    <row r="1739" spans="2:13" ht="20.100000000000001" customHeight="1" x14ac:dyDescent="0.2">
      <c r="B1739" s="147"/>
      <c r="C1739" s="147"/>
      <c r="D1739" s="147"/>
      <c r="E1739" s="147"/>
      <c r="F1739" s="147"/>
      <c r="G1739" s="147"/>
      <c r="H1739" s="147"/>
      <c r="I1739" s="147"/>
      <c r="J1739" s="147"/>
      <c r="K1739" s="147"/>
      <c r="L1739" s="147"/>
      <c r="M1739" s="147"/>
    </row>
    <row r="1740" spans="2:13" ht="20.100000000000001" customHeight="1" x14ac:dyDescent="0.2">
      <c r="B1740" s="147"/>
      <c r="C1740" s="147"/>
      <c r="D1740" s="147"/>
      <c r="E1740" s="147"/>
      <c r="F1740" s="147"/>
      <c r="G1740" s="147"/>
      <c r="H1740" s="147"/>
      <c r="I1740" s="147"/>
      <c r="J1740" s="147"/>
      <c r="K1740" s="147"/>
      <c r="L1740" s="147"/>
      <c r="M1740" s="147"/>
    </row>
    <row r="1741" spans="2:13" ht="20.100000000000001" customHeight="1" x14ac:dyDescent="0.2">
      <c r="B1741" s="147"/>
      <c r="C1741" s="147"/>
      <c r="D1741" s="147"/>
      <c r="E1741" s="147"/>
      <c r="F1741" s="147"/>
      <c r="G1741" s="147"/>
      <c r="H1741" s="147"/>
      <c r="I1741" s="147"/>
      <c r="J1741" s="147"/>
      <c r="K1741" s="147"/>
      <c r="L1741" s="147"/>
      <c r="M1741" s="147"/>
    </row>
    <row r="1742" spans="2:13" ht="20.100000000000001" customHeight="1" x14ac:dyDescent="0.2">
      <c r="B1742" s="147"/>
      <c r="C1742" s="147"/>
      <c r="D1742" s="147"/>
      <c r="E1742" s="147"/>
      <c r="F1742" s="147"/>
      <c r="G1742" s="147"/>
      <c r="H1742" s="147"/>
      <c r="I1742" s="147"/>
      <c r="J1742" s="147"/>
      <c r="K1742" s="147"/>
      <c r="L1742" s="147"/>
      <c r="M1742" s="147"/>
    </row>
    <row r="1743" spans="2:13" ht="20.100000000000001" customHeight="1" x14ac:dyDescent="0.2">
      <c r="B1743" s="147"/>
      <c r="C1743" s="147"/>
      <c r="D1743" s="147"/>
      <c r="E1743" s="147"/>
      <c r="F1743" s="147"/>
      <c r="G1743" s="147"/>
      <c r="H1743" s="147"/>
      <c r="I1743" s="147"/>
      <c r="J1743" s="147"/>
      <c r="K1743" s="147"/>
      <c r="L1743" s="147"/>
      <c r="M1743" s="147"/>
    </row>
    <row r="1744" spans="2:13" ht="20.100000000000001" customHeight="1" x14ac:dyDescent="0.2">
      <c r="B1744" s="147"/>
      <c r="C1744" s="147"/>
      <c r="D1744" s="147"/>
      <c r="E1744" s="147"/>
      <c r="F1744" s="147"/>
      <c r="G1744" s="147"/>
      <c r="H1744" s="147"/>
      <c r="I1744" s="147"/>
      <c r="J1744" s="147"/>
      <c r="K1744" s="147"/>
      <c r="L1744" s="147"/>
      <c r="M1744" s="147"/>
    </row>
    <row r="1745" spans="2:13" ht="20.100000000000001" customHeight="1" x14ac:dyDescent="0.2">
      <c r="B1745" s="147"/>
      <c r="C1745" s="147"/>
      <c r="D1745" s="147"/>
      <c r="E1745" s="147"/>
      <c r="F1745" s="147"/>
      <c r="G1745" s="147"/>
      <c r="H1745" s="147"/>
      <c r="I1745" s="147"/>
      <c r="J1745" s="147"/>
      <c r="K1745" s="147"/>
      <c r="L1745" s="147"/>
      <c r="M1745" s="147"/>
    </row>
    <row r="1746" spans="2:13" ht="20.100000000000001" customHeight="1" x14ac:dyDescent="0.2">
      <c r="B1746" s="147"/>
      <c r="C1746" s="147"/>
      <c r="D1746" s="147"/>
      <c r="E1746" s="147"/>
      <c r="F1746" s="147"/>
      <c r="G1746" s="147"/>
      <c r="H1746" s="147"/>
      <c r="I1746" s="147"/>
      <c r="J1746" s="147"/>
      <c r="K1746" s="147"/>
      <c r="L1746" s="147"/>
      <c r="M1746" s="147"/>
    </row>
    <row r="1747" spans="2:13" ht="20.100000000000001" customHeight="1" x14ac:dyDescent="0.2">
      <c r="B1747" s="147"/>
      <c r="C1747" s="147"/>
      <c r="D1747" s="147"/>
      <c r="E1747" s="147"/>
      <c r="F1747" s="147"/>
      <c r="G1747" s="147"/>
      <c r="H1747" s="147"/>
      <c r="I1747" s="147"/>
      <c r="J1747" s="147"/>
      <c r="K1747" s="147"/>
      <c r="L1747" s="147"/>
      <c r="M1747" s="147"/>
    </row>
    <row r="1748" spans="2:13" ht="20.100000000000001" customHeight="1" x14ac:dyDescent="0.2">
      <c r="B1748" s="147"/>
      <c r="C1748" s="147"/>
      <c r="D1748" s="147"/>
      <c r="E1748" s="147"/>
      <c r="F1748" s="147"/>
      <c r="G1748" s="147"/>
      <c r="H1748" s="147"/>
      <c r="I1748" s="147"/>
      <c r="J1748" s="147"/>
      <c r="K1748" s="147"/>
      <c r="L1748" s="147"/>
      <c r="M1748" s="147"/>
    </row>
    <row r="1749" spans="2:13" ht="20.100000000000001" customHeight="1" x14ac:dyDescent="0.2">
      <c r="B1749" s="147"/>
      <c r="C1749" s="147"/>
      <c r="D1749" s="147"/>
      <c r="E1749" s="147"/>
      <c r="F1749" s="147"/>
      <c r="G1749" s="147"/>
      <c r="H1749" s="147"/>
      <c r="I1749" s="147"/>
      <c r="J1749" s="147"/>
      <c r="K1749" s="147"/>
      <c r="L1749" s="147"/>
      <c r="M1749" s="147"/>
    </row>
    <row r="1750" spans="2:13" ht="20.100000000000001" customHeight="1" x14ac:dyDescent="0.2">
      <c r="B1750" s="147"/>
      <c r="C1750" s="147"/>
      <c r="D1750" s="147"/>
      <c r="E1750" s="147"/>
      <c r="F1750" s="147"/>
      <c r="G1750" s="147"/>
      <c r="H1750" s="147"/>
      <c r="I1750" s="147"/>
      <c r="J1750" s="147"/>
      <c r="K1750" s="147"/>
      <c r="L1750" s="147"/>
      <c r="M1750" s="147"/>
    </row>
    <row r="1751" spans="2:13" ht="20.100000000000001" customHeight="1" x14ac:dyDescent="0.2">
      <c r="B1751" s="147"/>
      <c r="C1751" s="147"/>
      <c r="D1751" s="147"/>
      <c r="E1751" s="147"/>
      <c r="F1751" s="147"/>
      <c r="G1751" s="147"/>
      <c r="H1751" s="147"/>
      <c r="I1751" s="147"/>
      <c r="J1751" s="147"/>
      <c r="K1751" s="147"/>
      <c r="L1751" s="147"/>
      <c r="M1751" s="147"/>
    </row>
    <row r="1752" spans="2:13" ht="20.100000000000001" customHeight="1" x14ac:dyDescent="0.2">
      <c r="B1752" s="147"/>
      <c r="C1752" s="147"/>
      <c r="D1752" s="147"/>
      <c r="E1752" s="147"/>
      <c r="F1752" s="147"/>
      <c r="G1752" s="147"/>
      <c r="H1752" s="147"/>
      <c r="I1752" s="147"/>
      <c r="J1752" s="147"/>
      <c r="K1752" s="147"/>
      <c r="L1752" s="147"/>
      <c r="M1752" s="147"/>
    </row>
    <row r="1753" spans="2:13" ht="20.100000000000001" customHeight="1" x14ac:dyDescent="0.2">
      <c r="B1753" s="147"/>
      <c r="C1753" s="147"/>
      <c r="D1753" s="147"/>
      <c r="E1753" s="147"/>
      <c r="F1753" s="147"/>
      <c r="G1753" s="147"/>
      <c r="H1753" s="147"/>
      <c r="I1753" s="147"/>
      <c r="J1753" s="147"/>
      <c r="K1753" s="147"/>
      <c r="L1753" s="147"/>
      <c r="M1753" s="147"/>
    </row>
    <row r="1754" spans="2:13" ht="20.100000000000001" customHeight="1" x14ac:dyDescent="0.2">
      <c r="B1754" s="147"/>
      <c r="C1754" s="147"/>
      <c r="D1754" s="147"/>
      <c r="E1754" s="147"/>
      <c r="F1754" s="147"/>
      <c r="G1754" s="147"/>
      <c r="H1754" s="147"/>
      <c r="I1754" s="147"/>
      <c r="J1754" s="147"/>
      <c r="K1754" s="147"/>
      <c r="L1754" s="147"/>
      <c r="M1754" s="147"/>
    </row>
    <row r="1755" spans="2:13" ht="20.100000000000001" customHeight="1" x14ac:dyDescent="0.2">
      <c r="B1755" s="147"/>
      <c r="C1755" s="147"/>
      <c r="D1755" s="147"/>
      <c r="E1755" s="147"/>
      <c r="F1755" s="147"/>
      <c r="G1755" s="147"/>
      <c r="H1755" s="147"/>
      <c r="I1755" s="147"/>
      <c r="J1755" s="147"/>
      <c r="K1755" s="147"/>
      <c r="L1755" s="147"/>
      <c r="M1755" s="147"/>
    </row>
    <row r="1756" spans="2:13" ht="20.100000000000001" customHeight="1" x14ac:dyDescent="0.2">
      <c r="B1756" s="147"/>
      <c r="C1756" s="147"/>
      <c r="D1756" s="147"/>
      <c r="E1756" s="147"/>
      <c r="F1756" s="147"/>
      <c r="G1756" s="147"/>
      <c r="H1756" s="147"/>
      <c r="I1756" s="147"/>
      <c r="J1756" s="147"/>
      <c r="K1756" s="147"/>
      <c r="L1756" s="147"/>
      <c r="M1756" s="147"/>
    </row>
    <row r="1757" spans="2:13" ht="20.100000000000001" customHeight="1" x14ac:dyDescent="0.2">
      <c r="B1757" s="147"/>
      <c r="C1757" s="147"/>
      <c r="D1757" s="147"/>
      <c r="E1757" s="147"/>
      <c r="F1757" s="147"/>
      <c r="G1757" s="147"/>
      <c r="H1757" s="147"/>
      <c r="I1757" s="147"/>
      <c r="J1757" s="147"/>
      <c r="K1757" s="147"/>
      <c r="L1757" s="147"/>
      <c r="M1757" s="147"/>
    </row>
    <row r="1758" spans="2:13" ht="20.100000000000001" customHeight="1" x14ac:dyDescent="0.2">
      <c r="B1758" s="147"/>
      <c r="C1758" s="147"/>
      <c r="D1758" s="147"/>
      <c r="E1758" s="147"/>
      <c r="F1758" s="147"/>
      <c r="G1758" s="147"/>
      <c r="H1758" s="147"/>
      <c r="I1758" s="147"/>
      <c r="J1758" s="147"/>
      <c r="K1758" s="147"/>
      <c r="L1758" s="147"/>
      <c r="M1758" s="147"/>
    </row>
    <row r="1759" spans="2:13" ht="20.100000000000001" customHeight="1" x14ac:dyDescent="0.2">
      <c r="B1759" s="147"/>
      <c r="C1759" s="147"/>
      <c r="D1759" s="147"/>
      <c r="E1759" s="147"/>
      <c r="F1759" s="147"/>
      <c r="G1759" s="147"/>
      <c r="H1759" s="147"/>
      <c r="I1759" s="147"/>
      <c r="J1759" s="147"/>
      <c r="K1759" s="147"/>
      <c r="L1759" s="147"/>
      <c r="M1759" s="147"/>
    </row>
    <row r="1760" spans="2:13" ht="20.100000000000001" customHeight="1" x14ac:dyDescent="0.2">
      <c r="B1760" s="147"/>
      <c r="C1760" s="147"/>
      <c r="D1760" s="147"/>
      <c r="E1760" s="147"/>
      <c r="F1760" s="147"/>
      <c r="G1760" s="147"/>
      <c r="H1760" s="147"/>
      <c r="I1760" s="147"/>
      <c r="J1760" s="147"/>
      <c r="K1760" s="147"/>
      <c r="L1760" s="147"/>
      <c r="M1760" s="147"/>
    </row>
    <row r="1761" spans="2:15" ht="20.100000000000001" customHeight="1" x14ac:dyDescent="0.2">
      <c r="B1761" s="147"/>
      <c r="C1761" s="147"/>
      <c r="D1761" s="147"/>
      <c r="E1761" s="147"/>
      <c r="F1761" s="147"/>
      <c r="G1761" s="147"/>
      <c r="H1761" s="147"/>
      <c r="I1761" s="147"/>
      <c r="J1761" s="147"/>
      <c r="K1761" s="147"/>
      <c r="L1761" s="147"/>
      <c r="M1761" s="147"/>
    </row>
    <row r="1762" spans="2:15" ht="20.100000000000001" customHeight="1" x14ac:dyDescent="0.2">
      <c r="B1762" s="147"/>
      <c r="C1762" s="147"/>
      <c r="D1762" s="147"/>
      <c r="E1762" s="147"/>
      <c r="F1762" s="147"/>
      <c r="G1762" s="147"/>
      <c r="H1762" s="147"/>
      <c r="I1762" s="147"/>
      <c r="J1762" s="147"/>
      <c r="K1762" s="147"/>
      <c r="L1762" s="147"/>
      <c r="M1762" s="147"/>
    </row>
    <row r="1763" spans="2:15" ht="20.100000000000001" customHeight="1" x14ac:dyDescent="0.2">
      <c r="B1763" s="147"/>
      <c r="C1763" s="147"/>
      <c r="D1763" s="147"/>
      <c r="E1763" s="147"/>
      <c r="F1763" s="147"/>
      <c r="G1763" s="147"/>
      <c r="H1763" s="147"/>
      <c r="I1763" s="147"/>
      <c r="J1763" s="147"/>
      <c r="K1763" s="147"/>
      <c r="L1763" s="147"/>
      <c r="M1763" s="147"/>
    </row>
    <row r="1764" spans="2:15" ht="20.100000000000001" customHeight="1" x14ac:dyDescent="0.2">
      <c r="B1764" s="147"/>
      <c r="C1764" s="147"/>
      <c r="D1764" s="147"/>
      <c r="E1764" s="147"/>
      <c r="F1764" s="147"/>
      <c r="G1764" s="147"/>
      <c r="H1764" s="147"/>
      <c r="I1764" s="147"/>
      <c r="J1764" s="147"/>
      <c r="K1764" s="147"/>
      <c r="L1764" s="147"/>
      <c r="M1764" s="147"/>
    </row>
    <row r="1765" spans="2:15" ht="20.100000000000001" customHeight="1" x14ac:dyDescent="0.2">
      <c r="B1765" s="147"/>
      <c r="C1765" s="147"/>
      <c r="D1765" s="147"/>
      <c r="E1765" s="147"/>
      <c r="F1765" s="147"/>
      <c r="G1765" s="147"/>
      <c r="H1765" s="147"/>
      <c r="I1765" s="147"/>
      <c r="J1765" s="147"/>
      <c r="K1765" s="147"/>
      <c r="L1765" s="147"/>
      <c r="M1765" s="147"/>
    </row>
    <row r="1766" spans="2:15" ht="20.100000000000001" customHeight="1" x14ac:dyDescent="0.2">
      <c r="B1766" s="147"/>
      <c r="C1766" s="147"/>
      <c r="D1766" s="147"/>
      <c r="E1766" s="147"/>
      <c r="F1766" s="147"/>
      <c r="G1766" s="147"/>
      <c r="H1766" s="147"/>
      <c r="I1766" s="147"/>
      <c r="J1766" s="147"/>
      <c r="K1766" s="147"/>
      <c r="L1766" s="147"/>
      <c r="M1766" s="147"/>
    </row>
    <row r="1767" spans="2:15" ht="20.100000000000001" customHeight="1" x14ac:dyDescent="0.2">
      <c r="B1767" s="147"/>
      <c r="C1767" s="147"/>
      <c r="D1767" s="147"/>
      <c r="E1767" s="147"/>
      <c r="F1767" s="147"/>
      <c r="G1767" s="147"/>
      <c r="H1767" s="147"/>
      <c r="I1767" s="147"/>
      <c r="J1767" s="147"/>
      <c r="K1767" s="147"/>
      <c r="L1767" s="147"/>
      <c r="M1767" s="147"/>
    </row>
    <row r="1768" spans="2:15" ht="20.100000000000001" customHeight="1" x14ac:dyDescent="0.2">
      <c r="B1768" s="147"/>
      <c r="C1768" s="147"/>
      <c r="D1768" s="147"/>
      <c r="E1768" s="147"/>
      <c r="F1768" s="147"/>
      <c r="G1768" s="147"/>
      <c r="H1768" s="147"/>
      <c r="I1768" s="147"/>
      <c r="J1768" s="147"/>
      <c r="K1768" s="147"/>
      <c r="L1768" s="147"/>
      <c r="M1768" s="147"/>
    </row>
    <row r="1769" spans="2:15" ht="20.100000000000001" customHeight="1" x14ac:dyDescent="0.2">
      <c r="B1769" s="147"/>
      <c r="C1769" s="147"/>
      <c r="D1769" s="147"/>
      <c r="E1769" s="147"/>
      <c r="F1769" s="147"/>
      <c r="G1769" s="147"/>
      <c r="H1769" s="147"/>
      <c r="I1769" s="147"/>
      <c r="J1769" s="147"/>
      <c r="K1769" s="147"/>
      <c r="L1769" s="147"/>
      <c r="M1769" s="147"/>
    </row>
    <row r="1770" spans="2:15" ht="20.100000000000001" customHeight="1" x14ac:dyDescent="0.2">
      <c r="B1770" s="147"/>
      <c r="C1770" s="147"/>
      <c r="D1770" s="147"/>
      <c r="E1770" s="147"/>
      <c r="F1770" s="147"/>
      <c r="G1770" s="147"/>
      <c r="H1770" s="147"/>
      <c r="I1770" s="147"/>
      <c r="J1770" s="147"/>
      <c r="K1770" s="147"/>
      <c r="L1770" s="147"/>
      <c r="M1770" s="147"/>
    </row>
    <row r="1771" spans="2:15" ht="20.100000000000001" customHeight="1" x14ac:dyDescent="0.2">
      <c r="B1771" s="146" t="s">
        <v>130</v>
      </c>
      <c r="C1771" s="146"/>
      <c r="D1771" s="146"/>
      <c r="E1771" s="146"/>
      <c r="F1771" s="146"/>
      <c r="G1771" s="146"/>
      <c r="H1771" s="146"/>
      <c r="I1771" s="146"/>
      <c r="J1771" s="146"/>
      <c r="K1771" s="146"/>
      <c r="L1771" s="146"/>
      <c r="M1771" s="146"/>
      <c r="N1771" s="121"/>
      <c r="O1771" s="121"/>
    </row>
    <row r="1772" spans="2:15" s="85" customFormat="1" ht="20.100000000000001" customHeight="1" x14ac:dyDescent="0.2">
      <c r="B1772" s="147"/>
      <c r="C1772" s="147"/>
      <c r="D1772" s="147"/>
      <c r="E1772" s="147"/>
      <c r="F1772" s="147"/>
      <c r="G1772" s="147"/>
      <c r="H1772" s="147"/>
      <c r="I1772" s="147"/>
      <c r="J1772" s="147"/>
      <c r="K1772" s="147"/>
      <c r="L1772" s="147"/>
      <c r="M1772" s="147"/>
      <c r="N1772" s="13"/>
      <c r="O1772" s="13"/>
    </row>
    <row r="1773" spans="2:15" ht="20.100000000000001" customHeight="1" x14ac:dyDescent="0.2">
      <c r="B1773" s="175"/>
      <c r="C1773" s="175"/>
      <c r="D1773" s="175"/>
      <c r="E1773" s="175"/>
      <c r="F1773" s="175"/>
      <c r="G1773" s="175"/>
      <c r="H1773" s="175"/>
      <c r="I1773" s="175"/>
      <c r="J1773" s="175"/>
      <c r="K1773" s="175"/>
      <c r="L1773" s="175"/>
      <c r="M1773" s="175"/>
      <c r="N1773" s="13"/>
      <c r="O1773" s="13"/>
    </row>
    <row r="1774" spans="2:15" ht="20.100000000000001" customHeight="1" x14ac:dyDescent="0.2">
      <c r="B1774" s="147"/>
      <c r="C1774" s="147"/>
      <c r="D1774" s="147"/>
      <c r="E1774" s="147"/>
      <c r="F1774" s="147"/>
      <c r="G1774" s="147"/>
      <c r="H1774" s="147"/>
      <c r="I1774" s="147"/>
      <c r="J1774" s="147"/>
      <c r="K1774" s="147"/>
      <c r="L1774" s="147"/>
      <c r="M1774" s="147"/>
      <c r="N1774" s="13"/>
      <c r="O1774" s="13"/>
    </row>
    <row r="1775" spans="2:15" ht="20.100000000000001" customHeight="1" x14ac:dyDescent="0.2">
      <c r="B1775" s="147"/>
      <c r="C1775" s="147"/>
      <c r="D1775" s="147"/>
      <c r="E1775" s="147"/>
      <c r="F1775" s="147"/>
      <c r="G1775" s="147"/>
      <c r="H1775" s="147"/>
      <c r="I1775" s="147"/>
      <c r="J1775" s="147"/>
      <c r="K1775" s="147"/>
      <c r="L1775" s="147"/>
      <c r="M1775" s="147"/>
      <c r="N1775" s="13"/>
      <c r="O1775" s="13"/>
    </row>
    <row r="1776" spans="2:15" ht="20.100000000000001" customHeight="1" x14ac:dyDescent="0.2">
      <c r="B1776" s="147"/>
      <c r="C1776" s="147"/>
      <c r="D1776" s="147"/>
      <c r="E1776" s="147"/>
      <c r="F1776" s="147"/>
      <c r="G1776" s="147"/>
      <c r="H1776" s="147"/>
      <c r="I1776" s="147"/>
      <c r="J1776" s="147"/>
      <c r="K1776" s="147"/>
      <c r="L1776" s="147"/>
      <c r="M1776" s="147"/>
      <c r="N1776" s="13"/>
      <c r="O1776" s="13"/>
    </row>
    <row r="1777" spans="2:15" ht="20.100000000000001" customHeight="1" x14ac:dyDescent="0.2">
      <c r="B1777" s="147"/>
      <c r="C1777" s="147"/>
      <c r="D1777" s="147"/>
      <c r="E1777" s="147"/>
      <c r="F1777" s="147"/>
      <c r="G1777" s="147"/>
      <c r="H1777" s="147"/>
      <c r="I1777" s="147"/>
      <c r="J1777" s="147"/>
      <c r="K1777" s="147"/>
      <c r="L1777" s="147"/>
      <c r="M1777" s="147"/>
      <c r="N1777" s="13"/>
      <c r="O1777" s="13"/>
    </row>
    <row r="1778" spans="2:15" ht="20.100000000000001" customHeight="1" x14ac:dyDescent="0.2">
      <c r="B1778" s="147"/>
      <c r="C1778" s="147"/>
      <c r="D1778" s="147"/>
      <c r="E1778" s="147"/>
      <c r="F1778" s="147"/>
      <c r="G1778" s="147"/>
      <c r="H1778" s="147"/>
      <c r="I1778" s="147"/>
      <c r="J1778" s="147"/>
      <c r="K1778" s="147"/>
      <c r="L1778" s="147"/>
      <c r="M1778" s="147"/>
      <c r="N1778" s="13"/>
      <c r="O1778" s="13"/>
    </row>
    <row r="1779" spans="2:15" ht="20.100000000000001" customHeight="1" x14ac:dyDescent="0.2">
      <c r="B1779" s="147"/>
      <c r="C1779" s="147"/>
      <c r="D1779" s="147"/>
      <c r="E1779" s="147"/>
      <c r="F1779" s="147"/>
      <c r="G1779" s="147"/>
      <c r="H1779" s="147"/>
      <c r="I1779" s="147"/>
      <c r="J1779" s="147"/>
      <c r="K1779" s="147"/>
      <c r="L1779" s="147"/>
      <c r="M1779" s="147"/>
      <c r="N1779" s="13"/>
      <c r="O1779" s="13"/>
    </row>
    <row r="1780" spans="2:15" ht="20.100000000000001" customHeight="1" x14ac:dyDescent="0.2">
      <c r="B1780" s="147"/>
      <c r="C1780" s="147"/>
      <c r="D1780" s="147"/>
      <c r="E1780" s="147"/>
      <c r="F1780" s="147"/>
      <c r="G1780" s="147"/>
      <c r="H1780" s="147"/>
      <c r="I1780" s="147"/>
      <c r="J1780" s="147"/>
      <c r="K1780" s="147"/>
      <c r="L1780" s="147"/>
      <c r="M1780" s="147"/>
      <c r="N1780" s="13"/>
      <c r="O1780" s="13"/>
    </row>
    <row r="1781" spans="2:15" ht="20.100000000000001" customHeight="1" x14ac:dyDescent="0.2">
      <c r="B1781" s="147"/>
      <c r="C1781" s="147"/>
      <c r="D1781" s="147"/>
      <c r="E1781" s="147"/>
      <c r="F1781" s="147"/>
      <c r="G1781" s="147"/>
      <c r="H1781" s="147"/>
      <c r="I1781" s="147"/>
      <c r="J1781" s="147"/>
      <c r="K1781" s="147"/>
      <c r="L1781" s="147"/>
      <c r="M1781" s="147"/>
      <c r="N1781" s="13"/>
      <c r="O1781" s="13"/>
    </row>
    <row r="1782" spans="2:15" ht="20.100000000000001" customHeight="1" x14ac:dyDescent="0.2">
      <c r="B1782" s="147"/>
      <c r="C1782" s="147"/>
      <c r="D1782" s="147"/>
      <c r="E1782" s="147"/>
      <c r="F1782" s="147"/>
      <c r="G1782" s="147"/>
      <c r="H1782" s="147"/>
      <c r="I1782" s="147"/>
      <c r="J1782" s="147"/>
      <c r="K1782" s="147"/>
      <c r="L1782" s="147"/>
      <c r="M1782" s="147"/>
      <c r="N1782" s="13"/>
      <c r="O1782" s="13"/>
    </row>
    <row r="1783" spans="2:15" ht="20.100000000000001" customHeight="1" x14ac:dyDescent="0.2">
      <c r="B1783" s="147"/>
      <c r="C1783" s="147"/>
      <c r="D1783" s="147"/>
      <c r="E1783" s="147"/>
      <c r="F1783" s="147"/>
      <c r="G1783" s="147"/>
      <c r="H1783" s="147"/>
      <c r="I1783" s="147"/>
      <c r="J1783" s="147"/>
      <c r="K1783" s="147"/>
      <c r="L1783" s="147"/>
      <c r="M1783" s="147"/>
      <c r="N1783" s="13"/>
      <c r="O1783" s="13"/>
    </row>
    <row r="1784" spans="2:15" ht="20.100000000000001" customHeight="1" x14ac:dyDescent="0.2">
      <c r="B1784" s="147"/>
      <c r="C1784" s="147"/>
      <c r="D1784" s="147"/>
      <c r="E1784" s="147"/>
      <c r="F1784" s="147"/>
      <c r="G1784" s="147"/>
      <c r="H1784" s="147"/>
      <c r="I1784" s="147"/>
      <c r="J1784" s="147"/>
      <c r="K1784" s="147"/>
      <c r="L1784" s="147"/>
      <c r="M1784" s="147"/>
      <c r="N1784" s="13"/>
      <c r="O1784" s="13"/>
    </row>
    <row r="1785" spans="2:15" ht="20.100000000000001" customHeight="1" x14ac:dyDescent="0.2">
      <c r="B1785" s="147"/>
      <c r="C1785" s="147"/>
      <c r="D1785" s="147"/>
      <c r="E1785" s="147"/>
      <c r="F1785" s="147"/>
      <c r="G1785" s="147"/>
      <c r="H1785" s="147"/>
      <c r="I1785" s="147"/>
      <c r="J1785" s="147"/>
      <c r="K1785" s="147"/>
      <c r="L1785" s="147"/>
      <c r="M1785" s="147"/>
      <c r="N1785" s="13"/>
      <c r="O1785" s="13"/>
    </row>
    <row r="1786" spans="2:15" ht="20.100000000000001" customHeight="1" x14ac:dyDescent="0.2">
      <c r="B1786" s="147"/>
      <c r="C1786" s="147"/>
      <c r="D1786" s="147"/>
      <c r="E1786" s="147"/>
      <c r="F1786" s="147"/>
      <c r="G1786" s="147"/>
      <c r="H1786" s="147"/>
      <c r="I1786" s="147"/>
      <c r="J1786" s="147"/>
      <c r="K1786" s="147"/>
      <c r="L1786" s="147"/>
      <c r="M1786" s="147"/>
      <c r="N1786" s="13"/>
      <c r="O1786" s="13"/>
    </row>
    <row r="1787" spans="2:15" ht="20.100000000000001" customHeight="1" x14ac:dyDescent="0.2">
      <c r="B1787" s="147"/>
      <c r="C1787" s="147"/>
      <c r="D1787" s="147"/>
      <c r="E1787" s="147"/>
      <c r="F1787" s="147"/>
      <c r="G1787" s="147"/>
      <c r="H1787" s="147"/>
      <c r="I1787" s="147"/>
      <c r="J1787" s="147"/>
      <c r="K1787" s="147"/>
      <c r="L1787" s="147"/>
      <c r="M1787" s="147"/>
      <c r="N1787" s="13"/>
      <c r="O1787" s="13"/>
    </row>
    <row r="1788" spans="2:15" ht="20.100000000000001" customHeight="1" x14ac:dyDescent="0.2">
      <c r="B1788" s="147"/>
      <c r="C1788" s="147"/>
      <c r="D1788" s="147"/>
      <c r="E1788" s="147"/>
      <c r="F1788" s="147"/>
      <c r="G1788" s="147"/>
      <c r="H1788" s="147"/>
      <c r="I1788" s="147"/>
      <c r="J1788" s="147"/>
      <c r="K1788" s="147"/>
      <c r="L1788" s="147"/>
      <c r="M1788" s="147"/>
      <c r="N1788" s="13"/>
      <c r="O1788" s="13"/>
    </row>
    <row r="1789" spans="2:15" ht="20.100000000000001" customHeight="1" x14ac:dyDescent="0.2">
      <c r="B1789" s="147"/>
      <c r="C1789" s="147"/>
      <c r="D1789" s="147"/>
      <c r="E1789" s="147"/>
      <c r="F1789" s="147"/>
      <c r="G1789" s="147"/>
      <c r="H1789" s="147"/>
      <c r="I1789" s="147"/>
      <c r="J1789" s="147"/>
      <c r="K1789" s="147"/>
      <c r="L1789" s="147"/>
      <c r="M1789" s="147"/>
      <c r="N1789" s="13"/>
      <c r="O1789" s="13"/>
    </row>
    <row r="1790" spans="2:15" ht="20.100000000000001" customHeight="1" x14ac:dyDescent="0.2">
      <c r="B1790" s="147"/>
      <c r="C1790" s="147"/>
      <c r="D1790" s="147"/>
      <c r="E1790" s="147"/>
      <c r="F1790" s="147"/>
      <c r="G1790" s="147"/>
      <c r="H1790" s="147"/>
      <c r="I1790" s="147"/>
      <c r="J1790" s="147"/>
      <c r="K1790" s="147"/>
      <c r="L1790" s="147"/>
      <c r="M1790" s="147"/>
      <c r="N1790" s="13"/>
      <c r="O1790" s="13"/>
    </row>
    <row r="1791" spans="2:15" ht="20.100000000000001" customHeight="1" x14ac:dyDescent="0.2">
      <c r="B1791" s="147"/>
      <c r="C1791" s="147"/>
      <c r="D1791" s="147"/>
      <c r="E1791" s="147"/>
      <c r="F1791" s="147"/>
      <c r="G1791" s="147"/>
      <c r="H1791" s="147"/>
      <c r="I1791" s="147"/>
      <c r="J1791" s="147"/>
      <c r="K1791" s="147"/>
      <c r="L1791" s="147"/>
      <c r="M1791" s="147"/>
      <c r="N1791" s="13"/>
      <c r="O1791" s="13"/>
    </row>
    <row r="1792" spans="2:15" ht="20.100000000000001" customHeight="1" x14ac:dyDescent="0.2">
      <c r="B1792" s="147"/>
      <c r="C1792" s="147"/>
      <c r="D1792" s="147"/>
      <c r="E1792" s="147"/>
      <c r="F1792" s="147"/>
      <c r="G1792" s="147"/>
      <c r="H1792" s="147"/>
      <c r="I1792" s="147"/>
      <c r="J1792" s="147"/>
      <c r="K1792" s="147"/>
      <c r="L1792" s="147"/>
      <c r="M1792" s="147"/>
      <c r="N1792" s="13"/>
      <c r="O1792" s="13"/>
    </row>
    <row r="1793" spans="2:15" ht="20.100000000000001" customHeight="1" x14ac:dyDescent="0.2">
      <c r="B1793" s="147"/>
      <c r="C1793" s="147"/>
      <c r="D1793" s="147"/>
      <c r="E1793" s="147"/>
      <c r="F1793" s="147"/>
      <c r="G1793" s="147"/>
      <c r="H1793" s="147"/>
      <c r="I1793" s="147"/>
      <c r="J1793" s="147"/>
      <c r="K1793" s="147"/>
      <c r="L1793" s="147"/>
      <c r="M1793" s="147"/>
      <c r="N1793" s="13"/>
      <c r="O1793" s="13"/>
    </row>
    <row r="1794" spans="2:15" ht="20.100000000000001" customHeight="1" x14ac:dyDescent="0.2">
      <c r="B1794" s="147"/>
      <c r="C1794" s="147"/>
      <c r="D1794" s="147"/>
      <c r="E1794" s="147"/>
      <c r="F1794" s="147"/>
      <c r="G1794" s="147"/>
      <c r="H1794" s="147"/>
      <c r="I1794" s="147"/>
      <c r="J1794" s="147"/>
      <c r="K1794" s="147"/>
      <c r="L1794" s="147"/>
      <c r="M1794" s="147"/>
      <c r="N1794" s="13"/>
      <c r="O1794" s="13"/>
    </row>
    <row r="1795" spans="2:15" ht="20.100000000000001" customHeight="1" x14ac:dyDescent="0.2">
      <c r="B1795" s="147"/>
      <c r="C1795" s="147"/>
      <c r="D1795" s="147"/>
      <c r="E1795" s="147"/>
      <c r="F1795" s="147"/>
      <c r="G1795" s="147"/>
      <c r="H1795" s="147"/>
      <c r="I1795" s="147"/>
      <c r="J1795" s="147"/>
      <c r="K1795" s="147"/>
      <c r="L1795" s="147"/>
      <c r="M1795" s="147"/>
      <c r="N1795" s="13"/>
      <c r="O1795" s="13"/>
    </row>
    <row r="1796" spans="2:15" ht="20.100000000000001" customHeight="1" x14ac:dyDescent="0.2">
      <c r="B1796" s="147"/>
      <c r="C1796" s="147"/>
      <c r="D1796" s="147"/>
      <c r="E1796" s="147"/>
      <c r="F1796" s="147"/>
      <c r="G1796" s="147"/>
      <c r="H1796" s="147"/>
      <c r="I1796" s="147"/>
      <c r="J1796" s="147"/>
      <c r="K1796" s="147"/>
      <c r="L1796" s="147"/>
      <c r="M1796" s="147"/>
      <c r="N1796" s="13"/>
      <c r="O1796" s="13"/>
    </row>
    <row r="1797" spans="2:15" ht="20.100000000000001" customHeight="1" x14ac:dyDescent="0.2">
      <c r="B1797" s="147"/>
      <c r="C1797" s="147"/>
      <c r="D1797" s="147"/>
      <c r="E1797" s="147"/>
      <c r="F1797" s="147"/>
      <c r="G1797" s="147"/>
      <c r="H1797" s="147"/>
      <c r="I1797" s="147"/>
      <c r="J1797" s="147"/>
      <c r="K1797" s="147"/>
      <c r="L1797" s="147"/>
      <c r="M1797" s="147"/>
      <c r="N1797" s="13"/>
      <c r="O1797" s="13"/>
    </row>
    <row r="1798" spans="2:15" ht="20.100000000000001" customHeight="1" x14ac:dyDescent="0.2">
      <c r="B1798" s="147"/>
      <c r="C1798" s="147"/>
      <c r="D1798" s="147"/>
      <c r="E1798" s="147"/>
      <c r="F1798" s="147"/>
      <c r="G1798" s="147"/>
      <c r="H1798" s="147"/>
      <c r="I1798" s="147"/>
      <c r="J1798" s="147"/>
      <c r="K1798" s="147"/>
      <c r="L1798" s="147"/>
      <c r="M1798" s="147"/>
      <c r="N1798" s="13"/>
      <c r="O1798" s="13"/>
    </row>
    <row r="1799" spans="2:15" ht="20.100000000000001" customHeight="1" x14ac:dyDescent="0.2">
      <c r="B1799" s="147"/>
      <c r="C1799" s="147"/>
      <c r="D1799" s="147"/>
      <c r="E1799" s="147"/>
      <c r="F1799" s="147"/>
      <c r="G1799" s="147"/>
      <c r="H1799" s="147"/>
      <c r="I1799" s="147"/>
      <c r="J1799" s="147"/>
      <c r="K1799" s="147"/>
      <c r="L1799" s="147"/>
      <c r="M1799" s="147"/>
      <c r="N1799" s="13"/>
      <c r="O1799" s="13"/>
    </row>
    <row r="1800" spans="2:15" ht="20.100000000000001" customHeight="1" x14ac:dyDescent="0.2">
      <c r="B1800" s="147"/>
      <c r="C1800" s="147"/>
      <c r="D1800" s="147"/>
      <c r="E1800" s="147"/>
      <c r="F1800" s="147"/>
      <c r="G1800" s="147"/>
      <c r="H1800" s="147"/>
      <c r="I1800" s="147"/>
      <c r="J1800" s="147"/>
      <c r="K1800" s="147"/>
      <c r="L1800" s="147"/>
      <c r="M1800" s="147"/>
      <c r="N1800" s="13"/>
      <c r="O1800" s="13"/>
    </row>
    <row r="1801" spans="2:15" ht="20.100000000000001" customHeight="1" x14ac:dyDescent="0.2">
      <c r="B1801" s="175"/>
      <c r="C1801" s="175"/>
      <c r="D1801" s="175"/>
      <c r="E1801" s="175"/>
      <c r="F1801" s="175"/>
      <c r="G1801" s="175"/>
      <c r="H1801" s="175"/>
      <c r="I1801" s="175"/>
      <c r="J1801" s="175"/>
      <c r="K1801" s="175"/>
      <c r="L1801" s="175"/>
      <c r="M1801" s="175"/>
      <c r="N1801" s="13"/>
      <c r="O1801" s="13"/>
    </row>
    <row r="1802" spans="2:15" ht="20.100000000000001" customHeight="1" x14ac:dyDescent="0.2">
      <c r="B1802" s="175"/>
      <c r="C1802" s="175"/>
      <c r="D1802" s="175"/>
      <c r="E1802" s="175"/>
      <c r="F1802" s="175"/>
      <c r="G1802" s="175"/>
      <c r="H1802" s="175"/>
      <c r="I1802" s="175"/>
      <c r="J1802" s="175"/>
      <c r="K1802" s="175"/>
      <c r="L1802" s="175"/>
      <c r="M1802" s="175"/>
      <c r="N1802" s="13"/>
      <c r="O1802" s="13"/>
    </row>
    <row r="1803" spans="2:15" ht="20.100000000000001" customHeight="1" x14ac:dyDescent="0.2">
      <c r="B1803" s="175"/>
      <c r="C1803" s="175"/>
      <c r="D1803" s="175"/>
      <c r="E1803" s="175"/>
      <c r="F1803" s="175"/>
      <c r="G1803" s="175"/>
      <c r="H1803" s="175"/>
      <c r="I1803" s="175"/>
      <c r="J1803" s="175"/>
      <c r="K1803" s="175"/>
      <c r="L1803" s="175"/>
      <c r="M1803" s="175"/>
      <c r="N1803" s="13"/>
      <c r="O1803" s="13"/>
    </row>
    <row r="1804" spans="2:15" ht="20.100000000000001" customHeight="1" x14ac:dyDescent="0.2">
      <c r="B1804" s="175"/>
      <c r="C1804" s="175"/>
      <c r="D1804" s="175"/>
      <c r="E1804" s="175"/>
      <c r="F1804" s="175"/>
      <c r="G1804" s="175"/>
      <c r="H1804" s="175"/>
      <c r="I1804" s="175"/>
      <c r="J1804" s="175"/>
      <c r="K1804" s="175"/>
      <c r="L1804" s="175"/>
      <c r="M1804" s="175"/>
      <c r="N1804" s="13"/>
      <c r="O1804" s="13"/>
    </row>
    <row r="1805" spans="2:15" ht="20.100000000000001" customHeight="1" x14ac:dyDescent="0.2">
      <c r="B1805" s="175"/>
      <c r="C1805" s="175"/>
      <c r="D1805" s="175"/>
      <c r="E1805" s="175"/>
      <c r="F1805" s="175"/>
      <c r="G1805" s="175"/>
      <c r="H1805" s="175"/>
      <c r="I1805" s="175"/>
      <c r="J1805" s="175"/>
      <c r="K1805" s="175"/>
      <c r="L1805" s="175"/>
      <c r="M1805" s="175"/>
      <c r="N1805" s="13"/>
      <c r="O1805" s="13"/>
    </row>
    <row r="1806" spans="2:15" ht="20.100000000000001" customHeight="1" x14ac:dyDescent="0.2">
      <c r="B1806" s="175"/>
      <c r="C1806" s="175"/>
      <c r="D1806" s="175"/>
      <c r="E1806" s="175"/>
      <c r="F1806" s="175"/>
      <c r="G1806" s="175"/>
      <c r="H1806" s="175"/>
      <c r="I1806" s="175"/>
      <c r="J1806" s="175"/>
      <c r="K1806" s="175"/>
      <c r="L1806" s="175"/>
      <c r="M1806" s="175"/>
      <c r="N1806" s="13"/>
      <c r="O1806" s="13"/>
    </row>
    <row r="1807" spans="2:15" ht="20.100000000000001" customHeight="1" x14ac:dyDescent="0.2">
      <c r="B1807" s="175"/>
      <c r="C1807" s="175"/>
      <c r="D1807" s="175"/>
      <c r="E1807" s="175"/>
      <c r="F1807" s="175"/>
      <c r="G1807" s="175"/>
      <c r="H1807" s="175"/>
      <c r="I1807" s="175"/>
      <c r="J1807" s="175"/>
      <c r="K1807" s="175"/>
      <c r="L1807" s="175"/>
      <c r="M1807" s="175"/>
      <c r="N1807" s="13"/>
      <c r="O1807" s="13"/>
    </row>
    <row r="1808" spans="2:15" ht="20.100000000000001" customHeight="1" x14ac:dyDescent="0.2">
      <c r="B1808" s="175"/>
      <c r="C1808" s="175"/>
      <c r="D1808" s="175"/>
      <c r="E1808" s="175"/>
      <c r="F1808" s="175"/>
      <c r="G1808" s="175"/>
      <c r="H1808" s="175"/>
      <c r="I1808" s="175"/>
      <c r="J1808" s="175"/>
      <c r="K1808" s="175"/>
      <c r="L1808" s="175"/>
      <c r="M1808" s="175"/>
      <c r="N1808" s="13"/>
      <c r="O1808" s="13"/>
    </row>
    <row r="1809" spans="2:15" ht="20.100000000000001" customHeight="1" x14ac:dyDescent="0.2">
      <c r="B1809" s="175"/>
      <c r="C1809" s="175"/>
      <c r="D1809" s="175"/>
      <c r="E1809" s="175"/>
      <c r="F1809" s="175"/>
      <c r="G1809" s="175"/>
      <c r="H1809" s="175"/>
      <c r="I1809" s="175"/>
      <c r="J1809" s="175"/>
      <c r="K1809" s="175"/>
      <c r="L1809" s="175"/>
      <c r="M1809" s="175"/>
      <c r="N1809" s="13"/>
      <c r="O1809" s="13"/>
    </row>
    <row r="1810" spans="2:15" ht="20.100000000000001" customHeight="1" x14ac:dyDescent="0.2">
      <c r="B1810" s="175"/>
      <c r="C1810" s="175"/>
      <c r="D1810" s="175"/>
      <c r="E1810" s="175"/>
      <c r="F1810" s="175"/>
      <c r="G1810" s="175"/>
      <c r="H1810" s="175"/>
      <c r="I1810" s="175"/>
      <c r="J1810" s="175"/>
      <c r="K1810" s="175"/>
      <c r="L1810" s="175"/>
      <c r="M1810" s="175"/>
      <c r="N1810" s="13"/>
      <c r="O1810" s="13"/>
    </row>
    <row r="1811" spans="2:15" ht="20.100000000000001" customHeight="1" x14ac:dyDescent="0.2">
      <c r="B1811" s="175"/>
      <c r="C1811" s="175"/>
      <c r="D1811" s="175"/>
      <c r="E1811" s="175"/>
      <c r="F1811" s="175"/>
      <c r="G1811" s="175"/>
      <c r="H1811" s="175"/>
      <c r="I1811" s="175"/>
      <c r="J1811" s="175"/>
      <c r="K1811" s="175"/>
      <c r="L1811" s="175"/>
      <c r="M1811" s="175"/>
      <c r="N1811" s="13"/>
      <c r="O1811" s="13"/>
    </row>
    <row r="1812" spans="2:15" ht="20.100000000000001" customHeight="1" x14ac:dyDescent="0.2">
      <c r="B1812" s="175"/>
      <c r="C1812" s="175"/>
      <c r="D1812" s="175"/>
      <c r="E1812" s="175"/>
      <c r="F1812" s="175"/>
      <c r="G1812" s="175"/>
      <c r="H1812" s="175"/>
      <c r="I1812" s="175"/>
      <c r="J1812" s="175"/>
      <c r="K1812" s="175"/>
      <c r="L1812" s="175"/>
      <c r="M1812" s="175"/>
      <c r="N1812" s="13"/>
      <c r="O1812" s="13"/>
    </row>
    <row r="1813" spans="2:15" ht="20.100000000000001" customHeight="1" x14ac:dyDescent="0.2">
      <c r="B1813" s="175"/>
      <c r="C1813" s="175"/>
      <c r="D1813" s="175"/>
      <c r="E1813" s="175"/>
      <c r="F1813" s="175"/>
      <c r="G1813" s="175"/>
      <c r="H1813" s="175"/>
      <c r="I1813" s="175"/>
      <c r="J1813" s="175"/>
      <c r="K1813" s="175"/>
      <c r="L1813" s="175"/>
      <c r="M1813" s="175"/>
      <c r="N1813" s="13"/>
      <c r="O1813" s="13"/>
    </row>
    <row r="1814" spans="2:15" ht="20.100000000000001" customHeight="1" x14ac:dyDescent="0.2">
      <c r="B1814" s="175"/>
      <c r="C1814" s="175"/>
      <c r="D1814" s="175"/>
      <c r="E1814" s="175"/>
      <c r="F1814" s="175"/>
      <c r="G1814" s="175"/>
      <c r="H1814" s="175"/>
      <c r="I1814" s="175"/>
      <c r="J1814" s="175"/>
      <c r="K1814" s="175"/>
      <c r="L1814" s="175"/>
      <c r="M1814" s="175"/>
      <c r="N1814" s="13"/>
      <c r="O1814" s="13"/>
    </row>
    <row r="1815" spans="2:15" ht="20.100000000000001" customHeight="1" x14ac:dyDescent="0.2">
      <c r="B1815" s="175"/>
      <c r="C1815" s="175"/>
      <c r="D1815" s="175"/>
      <c r="E1815" s="175"/>
      <c r="F1815" s="175"/>
      <c r="G1815" s="175"/>
      <c r="H1815" s="175"/>
      <c r="I1815" s="175"/>
      <c r="J1815" s="175"/>
      <c r="K1815" s="175"/>
      <c r="L1815" s="175"/>
      <c r="M1815" s="175"/>
      <c r="N1815" s="13"/>
      <c r="O1815" s="13"/>
    </row>
    <row r="1816" spans="2:15" ht="20.100000000000001" customHeight="1" x14ac:dyDescent="0.2">
      <c r="B1816" s="175"/>
      <c r="C1816" s="175"/>
      <c r="D1816" s="175"/>
      <c r="E1816" s="175"/>
      <c r="F1816" s="175"/>
      <c r="G1816" s="175"/>
      <c r="H1816" s="175"/>
      <c r="I1816" s="175"/>
      <c r="J1816" s="175"/>
      <c r="K1816" s="175"/>
      <c r="L1816" s="175"/>
      <c r="M1816" s="175"/>
      <c r="N1816" s="13"/>
      <c r="O1816" s="13"/>
    </row>
    <row r="1817" spans="2:15" ht="20.100000000000001" customHeight="1" x14ac:dyDescent="0.2">
      <c r="B1817" s="175"/>
      <c r="C1817" s="175"/>
      <c r="D1817" s="175"/>
      <c r="E1817" s="175"/>
      <c r="F1817" s="175"/>
      <c r="G1817" s="175"/>
      <c r="H1817" s="175"/>
      <c r="I1817" s="175"/>
      <c r="J1817" s="175"/>
      <c r="K1817" s="175"/>
      <c r="L1817" s="175"/>
      <c r="M1817" s="175"/>
      <c r="N1817" s="13"/>
      <c r="O1817" s="13"/>
    </row>
    <row r="1818" spans="2:15" ht="20.100000000000001" customHeight="1" x14ac:dyDescent="0.2">
      <c r="B1818" s="175"/>
      <c r="C1818" s="175"/>
      <c r="D1818" s="175"/>
      <c r="E1818" s="175"/>
      <c r="F1818" s="175"/>
      <c r="G1818" s="175"/>
      <c r="H1818" s="175"/>
      <c r="I1818" s="175"/>
      <c r="J1818" s="175"/>
      <c r="K1818" s="175"/>
      <c r="L1818" s="175"/>
      <c r="M1818" s="175"/>
      <c r="N1818" s="13"/>
      <c r="O1818" s="13"/>
    </row>
    <row r="1819" spans="2:15" ht="20.100000000000001" customHeight="1" x14ac:dyDescent="0.2">
      <c r="B1819" s="175"/>
      <c r="C1819" s="175"/>
      <c r="D1819" s="175"/>
      <c r="E1819" s="175"/>
      <c r="F1819" s="175"/>
      <c r="G1819" s="175"/>
      <c r="H1819" s="175"/>
      <c r="I1819" s="175"/>
      <c r="J1819" s="175"/>
      <c r="K1819" s="175"/>
      <c r="L1819" s="175"/>
      <c r="M1819" s="175"/>
      <c r="N1819" s="13"/>
      <c r="O1819" s="13"/>
    </row>
    <row r="1820" spans="2:15" ht="20.100000000000001" customHeight="1" x14ac:dyDescent="0.2">
      <c r="B1820" s="175"/>
      <c r="C1820" s="175"/>
      <c r="D1820" s="175"/>
      <c r="E1820" s="175"/>
      <c r="F1820" s="175"/>
      <c r="G1820" s="175"/>
      <c r="H1820" s="175"/>
      <c r="I1820" s="175"/>
      <c r="J1820" s="175"/>
      <c r="K1820" s="175"/>
      <c r="L1820" s="175"/>
      <c r="M1820" s="175"/>
      <c r="N1820" s="13"/>
      <c r="O1820" s="13"/>
    </row>
    <row r="1821" spans="2:15" ht="20.100000000000001" customHeight="1" x14ac:dyDescent="0.2">
      <c r="B1821" s="175"/>
      <c r="C1821" s="175"/>
      <c r="D1821" s="175"/>
      <c r="E1821" s="175"/>
      <c r="F1821" s="175"/>
      <c r="G1821" s="175"/>
      <c r="H1821" s="175"/>
      <c r="I1821" s="175"/>
      <c r="J1821" s="175"/>
      <c r="K1821" s="175"/>
      <c r="L1821" s="175"/>
      <c r="M1821" s="175"/>
      <c r="N1821" s="13"/>
      <c r="O1821" s="13"/>
    </row>
    <row r="1822" spans="2:15" ht="20.100000000000001" customHeight="1" x14ac:dyDescent="0.2">
      <c r="B1822" s="175"/>
      <c r="C1822" s="175"/>
      <c r="D1822" s="175"/>
      <c r="E1822" s="175"/>
      <c r="F1822" s="175"/>
      <c r="G1822" s="175"/>
      <c r="H1822" s="175"/>
      <c r="I1822" s="175"/>
      <c r="J1822" s="175"/>
      <c r="K1822" s="175"/>
      <c r="L1822" s="175"/>
      <c r="M1822" s="175"/>
      <c r="N1822" s="13"/>
      <c r="O1822" s="13"/>
    </row>
    <row r="1823" spans="2:15" ht="20.100000000000001" customHeight="1" x14ac:dyDescent="0.2">
      <c r="B1823" s="175"/>
      <c r="C1823" s="175"/>
      <c r="D1823" s="175"/>
      <c r="E1823" s="175"/>
      <c r="F1823" s="175"/>
      <c r="G1823" s="175"/>
      <c r="H1823" s="175"/>
      <c r="I1823" s="175"/>
      <c r="J1823" s="175"/>
      <c r="K1823" s="175"/>
      <c r="L1823" s="175"/>
      <c r="M1823" s="175"/>
      <c r="N1823" s="13"/>
      <c r="O1823" s="13"/>
    </row>
    <row r="1824" spans="2:15" ht="20.100000000000001" customHeight="1" x14ac:dyDescent="0.2">
      <c r="B1824" s="175"/>
      <c r="C1824" s="175"/>
      <c r="D1824" s="175"/>
      <c r="E1824" s="175"/>
      <c r="F1824" s="175"/>
      <c r="G1824" s="175"/>
      <c r="H1824" s="175"/>
      <c r="I1824" s="175"/>
      <c r="J1824" s="175"/>
      <c r="K1824" s="175"/>
      <c r="L1824" s="175"/>
      <c r="M1824" s="175"/>
      <c r="N1824" s="13"/>
      <c r="O1824" s="13"/>
    </row>
    <row r="1825" spans="2:15" ht="20.100000000000001" customHeight="1" x14ac:dyDescent="0.2">
      <c r="B1825" s="175"/>
      <c r="C1825" s="175"/>
      <c r="D1825" s="175"/>
      <c r="E1825" s="175"/>
      <c r="F1825" s="175"/>
      <c r="G1825" s="175"/>
      <c r="H1825" s="175"/>
      <c r="I1825" s="175"/>
      <c r="J1825" s="175"/>
      <c r="K1825" s="175"/>
      <c r="L1825" s="175"/>
      <c r="M1825" s="175"/>
      <c r="N1825" s="13"/>
      <c r="O1825" s="13"/>
    </row>
    <row r="1826" spans="2:15" ht="20.100000000000001" customHeight="1" x14ac:dyDescent="0.2">
      <c r="B1826" s="175"/>
      <c r="C1826" s="175"/>
      <c r="D1826" s="175"/>
      <c r="E1826" s="175"/>
      <c r="F1826" s="175"/>
      <c r="G1826" s="175"/>
      <c r="H1826" s="175"/>
      <c r="I1826" s="175"/>
      <c r="J1826" s="175"/>
      <c r="K1826" s="175"/>
      <c r="L1826" s="175"/>
      <c r="M1826" s="175"/>
      <c r="N1826" s="13"/>
      <c r="O1826" s="13"/>
    </row>
    <row r="1827" spans="2:15" ht="20.100000000000001" customHeight="1" x14ac:dyDescent="0.2">
      <c r="B1827" s="175"/>
      <c r="C1827" s="175"/>
      <c r="D1827" s="175"/>
      <c r="E1827" s="175"/>
      <c r="F1827" s="175"/>
      <c r="G1827" s="175"/>
      <c r="H1827" s="175"/>
      <c r="I1827" s="175"/>
      <c r="J1827" s="175"/>
      <c r="K1827" s="175"/>
      <c r="L1827" s="175"/>
      <c r="M1827" s="175"/>
      <c r="N1827" s="13"/>
      <c r="O1827" s="13"/>
    </row>
    <row r="1828" spans="2:15" ht="20.100000000000001" customHeight="1" x14ac:dyDescent="0.2">
      <c r="B1828" s="175"/>
      <c r="C1828" s="175"/>
      <c r="D1828" s="175"/>
      <c r="E1828" s="175"/>
      <c r="F1828" s="175"/>
      <c r="G1828" s="175"/>
      <c r="H1828" s="175"/>
      <c r="I1828" s="175"/>
      <c r="J1828" s="175"/>
      <c r="K1828" s="175"/>
      <c r="L1828" s="175"/>
      <c r="M1828" s="175"/>
      <c r="N1828" s="13"/>
      <c r="O1828" s="13"/>
    </row>
    <row r="1829" spans="2:15" ht="20.100000000000001" customHeight="1" x14ac:dyDescent="0.2">
      <c r="B1829" s="175"/>
      <c r="C1829" s="175"/>
      <c r="D1829" s="175"/>
      <c r="E1829" s="175"/>
      <c r="F1829" s="175"/>
      <c r="G1829" s="175"/>
      <c r="H1829" s="175"/>
      <c r="I1829" s="175"/>
      <c r="J1829" s="175"/>
      <c r="K1829" s="175"/>
      <c r="L1829" s="175"/>
      <c r="M1829" s="175"/>
      <c r="N1829" s="13"/>
      <c r="O1829" s="13"/>
    </row>
    <row r="1830" spans="2:15" ht="20.100000000000001" customHeight="1" x14ac:dyDescent="0.2">
      <c r="B1830" s="175"/>
      <c r="C1830" s="175"/>
      <c r="D1830" s="175"/>
      <c r="E1830" s="175"/>
      <c r="F1830" s="175"/>
      <c r="G1830" s="175"/>
      <c r="H1830" s="175"/>
      <c r="I1830" s="175"/>
      <c r="J1830" s="175"/>
      <c r="K1830" s="175"/>
      <c r="L1830" s="175"/>
      <c r="M1830" s="175"/>
      <c r="N1830" s="13"/>
      <c r="O1830" s="13"/>
    </row>
    <row r="1831" spans="2:15" ht="20.100000000000001" customHeight="1" x14ac:dyDescent="0.2">
      <c r="B1831" s="175"/>
      <c r="C1831" s="175"/>
      <c r="D1831" s="175"/>
      <c r="E1831" s="175"/>
      <c r="F1831" s="175"/>
      <c r="G1831" s="175"/>
      <c r="H1831" s="175"/>
      <c r="I1831" s="175"/>
      <c r="J1831" s="175"/>
      <c r="K1831" s="175"/>
      <c r="L1831" s="175"/>
      <c r="M1831" s="175"/>
      <c r="N1831" s="13"/>
      <c r="O1831" s="13"/>
    </row>
    <row r="1832" spans="2:15" ht="20.100000000000001" customHeight="1" x14ac:dyDescent="0.2">
      <c r="B1832" s="175"/>
      <c r="C1832" s="175"/>
      <c r="D1832" s="175"/>
      <c r="E1832" s="175"/>
      <c r="F1832" s="175"/>
      <c r="G1832" s="175"/>
      <c r="H1832" s="175"/>
      <c r="I1832" s="175"/>
      <c r="J1832" s="175"/>
      <c r="K1832" s="175"/>
      <c r="L1832" s="175"/>
      <c r="M1832" s="175"/>
      <c r="N1832" s="13"/>
      <c r="O1832" s="13"/>
    </row>
    <row r="1833" spans="2:15" ht="20.100000000000001" customHeight="1" x14ac:dyDescent="0.2">
      <c r="B1833" s="175"/>
      <c r="C1833" s="175"/>
      <c r="D1833" s="175"/>
      <c r="E1833" s="175"/>
      <c r="F1833" s="175"/>
      <c r="G1833" s="175"/>
      <c r="H1833" s="175"/>
      <c r="I1833" s="175"/>
      <c r="J1833" s="175"/>
      <c r="K1833" s="175"/>
      <c r="L1833" s="175"/>
      <c r="M1833" s="175"/>
      <c r="N1833" s="13"/>
      <c r="O1833" s="13"/>
    </row>
    <row r="1834" spans="2:15" ht="20.100000000000001" customHeight="1" x14ac:dyDescent="0.2">
      <c r="B1834" s="175"/>
      <c r="C1834" s="175"/>
      <c r="D1834" s="175"/>
      <c r="E1834" s="175"/>
      <c r="F1834" s="175"/>
      <c r="G1834" s="175"/>
      <c r="H1834" s="175"/>
      <c r="I1834" s="175"/>
      <c r="J1834" s="175"/>
      <c r="K1834" s="175"/>
      <c r="L1834" s="175"/>
      <c r="M1834" s="175"/>
      <c r="N1834" s="13"/>
      <c r="O1834" s="13"/>
    </row>
    <row r="1835" spans="2:15" ht="19.5" customHeight="1" x14ac:dyDescent="0.2">
      <c r="B1835" s="175"/>
      <c r="C1835" s="175"/>
      <c r="D1835" s="175"/>
      <c r="E1835" s="175"/>
      <c r="F1835" s="175"/>
      <c r="G1835" s="175"/>
      <c r="H1835" s="175"/>
      <c r="I1835" s="175"/>
      <c r="J1835" s="175"/>
      <c r="K1835" s="175"/>
      <c r="L1835" s="175"/>
      <c r="M1835" s="175"/>
      <c r="N1835" s="13"/>
      <c r="O1835" s="13"/>
    </row>
    <row r="1836" spans="2:15" ht="20.100000000000001" customHeight="1" x14ac:dyDescent="0.2">
      <c r="B1836" s="175"/>
      <c r="C1836" s="175"/>
      <c r="D1836" s="175"/>
      <c r="E1836" s="175"/>
      <c r="F1836" s="175"/>
      <c r="G1836" s="175"/>
      <c r="H1836" s="175"/>
      <c r="I1836" s="175"/>
      <c r="J1836" s="175"/>
      <c r="K1836" s="175"/>
      <c r="L1836" s="175"/>
      <c r="M1836" s="175"/>
      <c r="N1836" s="122"/>
      <c r="O1836" s="13"/>
    </row>
    <row r="1837" spans="2:15" ht="20.100000000000001" customHeight="1" x14ac:dyDescent="0.2">
      <c r="B1837" s="175"/>
      <c r="C1837" s="175"/>
      <c r="D1837" s="175"/>
      <c r="E1837" s="175"/>
      <c r="F1837" s="175"/>
      <c r="G1837" s="175"/>
      <c r="H1837" s="175"/>
      <c r="I1837" s="175"/>
      <c r="J1837" s="175"/>
      <c r="K1837" s="175"/>
      <c r="L1837" s="175"/>
      <c r="M1837" s="175"/>
      <c r="N1837" s="122"/>
      <c r="O1837" s="13"/>
    </row>
    <row r="1838" spans="2:15" ht="20.100000000000001" customHeight="1" x14ac:dyDescent="0.2">
      <c r="B1838" s="175"/>
      <c r="C1838" s="175"/>
      <c r="D1838" s="175"/>
      <c r="E1838" s="175"/>
      <c r="F1838" s="175"/>
      <c r="G1838" s="175"/>
      <c r="H1838" s="175"/>
      <c r="I1838" s="175"/>
      <c r="J1838" s="175"/>
      <c r="K1838" s="175"/>
      <c r="L1838" s="175"/>
      <c r="M1838" s="175"/>
      <c r="N1838" s="13"/>
      <c r="O1838" s="13"/>
    </row>
    <row r="1839" spans="2:15" ht="20.100000000000001" customHeight="1" x14ac:dyDescent="0.2">
      <c r="B1839" s="175"/>
      <c r="C1839" s="175"/>
      <c r="D1839" s="175"/>
      <c r="E1839" s="175"/>
      <c r="F1839" s="175"/>
      <c r="G1839" s="175"/>
      <c r="H1839" s="175"/>
      <c r="I1839" s="175"/>
      <c r="J1839" s="175"/>
      <c r="K1839" s="175"/>
      <c r="L1839" s="175"/>
      <c r="M1839" s="175"/>
      <c r="N1839" s="13"/>
      <c r="O1839" s="13"/>
    </row>
    <row r="1840" spans="2:15" ht="20.100000000000001" customHeight="1" x14ac:dyDescent="0.2">
      <c r="B1840" s="175"/>
      <c r="C1840" s="175"/>
      <c r="D1840" s="175"/>
      <c r="E1840" s="175"/>
      <c r="F1840" s="175"/>
      <c r="G1840" s="175"/>
      <c r="H1840" s="175"/>
      <c r="I1840" s="175"/>
      <c r="J1840" s="175"/>
      <c r="K1840" s="175"/>
      <c r="L1840" s="175"/>
      <c r="M1840" s="175"/>
      <c r="N1840" s="13"/>
      <c r="O1840" s="13"/>
    </row>
    <row r="1841" spans="2:15" ht="20.100000000000001" customHeight="1" x14ac:dyDescent="0.2">
      <c r="B1841" s="175"/>
      <c r="C1841" s="175"/>
      <c r="D1841" s="175"/>
      <c r="E1841" s="175"/>
      <c r="F1841" s="175"/>
      <c r="G1841" s="175"/>
      <c r="H1841" s="175"/>
      <c r="I1841" s="175"/>
      <c r="J1841" s="175"/>
      <c r="K1841" s="175"/>
      <c r="L1841" s="175"/>
      <c r="M1841" s="175"/>
      <c r="N1841" s="13"/>
      <c r="O1841" s="13"/>
    </row>
    <row r="1842" spans="2:15" ht="20.100000000000001" customHeight="1" x14ac:dyDescent="0.2">
      <c r="B1842" s="175"/>
      <c r="C1842" s="175"/>
      <c r="D1842" s="175"/>
      <c r="E1842" s="175"/>
      <c r="F1842" s="175"/>
      <c r="G1842" s="175"/>
      <c r="H1842" s="175"/>
      <c r="I1842" s="175"/>
      <c r="J1842" s="175"/>
      <c r="K1842" s="175"/>
      <c r="L1842" s="175"/>
      <c r="M1842" s="175"/>
      <c r="N1842" s="13"/>
      <c r="O1842" s="13"/>
    </row>
    <row r="1843" spans="2:15" ht="30" customHeight="1" x14ac:dyDescent="0.2">
      <c r="B1843" s="176"/>
      <c r="C1843" s="176"/>
      <c r="D1843" s="176"/>
      <c r="E1843" s="176"/>
      <c r="F1843" s="176"/>
      <c r="G1843" s="176"/>
      <c r="H1843" s="176"/>
      <c r="I1843" s="176"/>
      <c r="J1843" s="176"/>
      <c r="K1843" s="176"/>
      <c r="L1843" s="176"/>
      <c r="M1843" s="176"/>
      <c r="N1843" s="123"/>
      <c r="O1843" s="13"/>
    </row>
    <row r="1844" spans="2:15" ht="30" customHeight="1" x14ac:dyDescent="0.2">
      <c r="B1844" s="177" t="s">
        <v>115</v>
      </c>
      <c r="C1844" s="177"/>
      <c r="D1844" s="177"/>
      <c r="E1844" s="177"/>
      <c r="F1844" s="177"/>
      <c r="G1844" s="177"/>
      <c r="H1844" s="177"/>
      <c r="I1844" s="177"/>
      <c r="J1844" s="177"/>
      <c r="K1844" s="177"/>
      <c r="L1844" s="177"/>
      <c r="M1844" s="177"/>
      <c r="N1844" s="124"/>
      <c r="O1844" s="13"/>
    </row>
    <row r="1845" spans="2:15" ht="30" customHeight="1" x14ac:dyDescent="0.2">
      <c r="B1845" s="175"/>
      <c r="C1845" s="175"/>
      <c r="D1845" s="175"/>
      <c r="E1845" s="175"/>
      <c r="F1845" s="175"/>
      <c r="G1845" s="175"/>
      <c r="H1845" s="175"/>
      <c r="I1845" s="175"/>
      <c r="J1845" s="175"/>
      <c r="K1845" s="175"/>
      <c r="L1845" s="175"/>
      <c r="M1845" s="175"/>
      <c r="N1845" s="13"/>
      <c r="O1845" s="13"/>
    </row>
    <row r="1846" spans="2:15" ht="20.100000000000001" customHeight="1" x14ac:dyDescent="0.2"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</row>
    <row r="1847" spans="2:15" ht="20.100000000000001" customHeight="1" x14ac:dyDescent="0.2"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</row>
    <row r="1848" spans="2:15" ht="20.100000000000001" customHeight="1" x14ac:dyDescent="0.2"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</row>
    <row r="1849" spans="2:15" ht="20.100000000000001" customHeight="1" x14ac:dyDescent="0.2"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</row>
    <row r="1850" spans="2:15" ht="20.100000000000001" customHeight="1" x14ac:dyDescent="0.2"/>
    <row r="1851" spans="2:15" ht="20.100000000000001" customHeight="1" x14ac:dyDescent="0.2"/>
    <row r="1852" spans="2:15" ht="20.100000000000001" customHeight="1" x14ac:dyDescent="0.2"/>
    <row r="1853" spans="2:15" ht="20.100000000000001" customHeight="1" x14ac:dyDescent="0.2"/>
    <row r="1854" spans="2:15" ht="20.100000000000001" customHeight="1" x14ac:dyDescent="0.2"/>
    <row r="1855" spans="2:15" ht="20.100000000000001" customHeight="1" x14ac:dyDescent="0.2"/>
    <row r="1856" spans="2:15" ht="20.100000000000001" customHeight="1" x14ac:dyDescent="0.2"/>
    <row r="1857" ht="20.100000000000001" customHeight="1" x14ac:dyDescent="0.2"/>
    <row r="1858" ht="20.100000000000001" customHeight="1" x14ac:dyDescent="0.2"/>
    <row r="1859" ht="20.100000000000001" customHeight="1" x14ac:dyDescent="0.2"/>
    <row r="1860" ht="20.100000000000001" customHeight="1" x14ac:dyDescent="0.2"/>
    <row r="1861" ht="20.100000000000001" customHeight="1" x14ac:dyDescent="0.2"/>
    <row r="1862" ht="20.100000000000001" customHeight="1" x14ac:dyDescent="0.2"/>
    <row r="1863" ht="20.100000000000001" customHeight="1" x14ac:dyDescent="0.2"/>
    <row r="1864" ht="20.100000000000001" customHeight="1" x14ac:dyDescent="0.2"/>
  </sheetData>
  <sortState ref="B295:C308">
    <sortCondition descending="1" ref="C295:C308"/>
  </sortState>
  <mergeCells count="651">
    <mergeCell ref="F30:K32"/>
    <mergeCell ref="B13:K13"/>
    <mergeCell ref="B14:K14"/>
    <mergeCell ref="I688:N688"/>
    <mergeCell ref="B784:B785"/>
    <mergeCell ref="C1306:D1306"/>
    <mergeCell ref="E1306:F1306"/>
    <mergeCell ref="G1306:H1306"/>
    <mergeCell ref="C1198:D1198"/>
    <mergeCell ref="B1180:H1180"/>
    <mergeCell ref="C1181:D1181"/>
    <mergeCell ref="E1181:F1181"/>
    <mergeCell ref="G1181:H1181"/>
    <mergeCell ref="I1240:J1240"/>
    <mergeCell ref="C1241:D1241"/>
    <mergeCell ref="I1239:J1239"/>
    <mergeCell ref="C1305:D1305"/>
    <mergeCell ref="E1305:F1305"/>
    <mergeCell ref="G1305:H1305"/>
    <mergeCell ref="F1276:H1276"/>
    <mergeCell ref="C1240:D1240"/>
    <mergeCell ref="E1240:F1240"/>
    <mergeCell ref="G1240:H1240"/>
    <mergeCell ref="E1304:F1304"/>
    <mergeCell ref="C1307:D1307"/>
    <mergeCell ref="E1307:F1307"/>
    <mergeCell ref="G1307:H1307"/>
    <mergeCell ref="B1318:J1318"/>
    <mergeCell ref="C1319:D1319"/>
    <mergeCell ref="E1319:F1319"/>
    <mergeCell ref="G1319:H1319"/>
    <mergeCell ref="I1319:J1319"/>
    <mergeCell ref="C1320:D1320"/>
    <mergeCell ref="E1320:F1320"/>
    <mergeCell ref="G1320:H1320"/>
    <mergeCell ref="I1320:J1320"/>
    <mergeCell ref="G1214:H1214"/>
    <mergeCell ref="C1238:D1238"/>
    <mergeCell ref="E1238:F1238"/>
    <mergeCell ref="G1238:H1238"/>
    <mergeCell ref="E1199:F1199"/>
    <mergeCell ref="G1199:H1199"/>
    <mergeCell ref="C1200:D1200"/>
    <mergeCell ref="E1200:F1200"/>
    <mergeCell ref="C1304:D1304"/>
    <mergeCell ref="B1301:M1301"/>
    <mergeCell ref="I1199:J1199"/>
    <mergeCell ref="C1216:D1216"/>
    <mergeCell ref="I1238:J1238"/>
    <mergeCell ref="I749:J749"/>
    <mergeCell ref="I829:J829"/>
    <mergeCell ref="G747:H747"/>
    <mergeCell ref="G722:H722"/>
    <mergeCell ref="C723:D723"/>
    <mergeCell ref="C708:D708"/>
    <mergeCell ref="E708:F708"/>
    <mergeCell ref="G708:H708"/>
    <mergeCell ref="B781:M781"/>
    <mergeCell ref="B809:M809"/>
    <mergeCell ref="G813:H813"/>
    <mergeCell ref="C814:D814"/>
    <mergeCell ref="I747:J747"/>
    <mergeCell ref="C813:D813"/>
    <mergeCell ref="E813:F813"/>
    <mergeCell ref="I828:J828"/>
    <mergeCell ref="I748:J748"/>
    <mergeCell ref="C749:D749"/>
    <mergeCell ref="B783:J783"/>
    <mergeCell ref="C829:D829"/>
    <mergeCell ref="E829:F829"/>
    <mergeCell ref="E749:F749"/>
    <mergeCell ref="G721:H721"/>
    <mergeCell ref="I708:J708"/>
    <mergeCell ref="C970:D970"/>
    <mergeCell ref="E970:F970"/>
    <mergeCell ref="G970:H970"/>
    <mergeCell ref="C969:D969"/>
    <mergeCell ref="I992:J992"/>
    <mergeCell ref="B991:J991"/>
    <mergeCell ref="C992:D992"/>
    <mergeCell ref="B947:L947"/>
    <mergeCell ref="G847:H847"/>
    <mergeCell ref="C869:D869"/>
    <mergeCell ref="C870:D870"/>
    <mergeCell ref="E870:F870"/>
    <mergeCell ref="G872:H872"/>
    <mergeCell ref="C871:D871"/>
    <mergeCell ref="C953:D953"/>
    <mergeCell ref="C967:D967"/>
    <mergeCell ref="E967:F967"/>
    <mergeCell ref="C939:D939"/>
    <mergeCell ref="B966:H966"/>
    <mergeCell ref="C951:D951"/>
    <mergeCell ref="E951:F951"/>
    <mergeCell ref="G951:H951"/>
    <mergeCell ref="E969:F969"/>
    <mergeCell ref="G969:H969"/>
    <mergeCell ref="G599:H599"/>
    <mergeCell ref="C585:D585"/>
    <mergeCell ref="B704:J704"/>
    <mergeCell ref="C705:D705"/>
    <mergeCell ref="E705:F705"/>
    <mergeCell ref="I705:J705"/>
    <mergeCell ref="C691:D691"/>
    <mergeCell ref="G625:H625"/>
    <mergeCell ref="E1213:F1213"/>
    <mergeCell ref="G1213:H1213"/>
    <mergeCell ref="C721:D721"/>
    <mergeCell ref="E721:F721"/>
    <mergeCell ref="E692:F692"/>
    <mergeCell ref="G692:H692"/>
    <mergeCell ref="G706:H706"/>
    <mergeCell ref="E706:F706"/>
    <mergeCell ref="E746:F746"/>
    <mergeCell ref="E724:F724"/>
    <mergeCell ref="G724:H724"/>
    <mergeCell ref="B745:J745"/>
    <mergeCell ref="C722:D722"/>
    <mergeCell ref="G746:H746"/>
    <mergeCell ref="I746:J746"/>
    <mergeCell ref="I706:J706"/>
    <mergeCell ref="I582:J582"/>
    <mergeCell ref="C583:D583"/>
    <mergeCell ref="E583:F583"/>
    <mergeCell ref="G583:H583"/>
    <mergeCell ref="I583:J583"/>
    <mergeCell ref="C584:D584"/>
    <mergeCell ref="C600:D600"/>
    <mergeCell ref="E600:F600"/>
    <mergeCell ref="G600:H600"/>
    <mergeCell ref="E584:F584"/>
    <mergeCell ref="G584:H584"/>
    <mergeCell ref="I584:J584"/>
    <mergeCell ref="E582:F582"/>
    <mergeCell ref="G582:H582"/>
    <mergeCell ref="E585:F585"/>
    <mergeCell ref="G585:H585"/>
    <mergeCell ref="I585:J585"/>
    <mergeCell ref="B597:H597"/>
    <mergeCell ref="I597:N597"/>
    <mergeCell ref="C598:D598"/>
    <mergeCell ref="E598:F598"/>
    <mergeCell ref="G598:H598"/>
    <mergeCell ref="C599:D599"/>
    <mergeCell ref="E599:F599"/>
    <mergeCell ref="I720:N720"/>
    <mergeCell ref="B718:M718"/>
    <mergeCell ref="F661:H661"/>
    <mergeCell ref="E691:F691"/>
    <mergeCell ref="E722:F722"/>
    <mergeCell ref="G691:H691"/>
    <mergeCell ref="G705:H705"/>
    <mergeCell ref="C690:D690"/>
    <mergeCell ref="E690:F690"/>
    <mergeCell ref="G690:H690"/>
    <mergeCell ref="B686:M686"/>
    <mergeCell ref="C707:D707"/>
    <mergeCell ref="G707:H707"/>
    <mergeCell ref="I707:J707"/>
    <mergeCell ref="E707:F707"/>
    <mergeCell ref="B688:H688"/>
    <mergeCell ref="C689:D689"/>
    <mergeCell ref="E689:F689"/>
    <mergeCell ref="C692:D692"/>
    <mergeCell ref="B700:L700"/>
    <mergeCell ref="G689:H689"/>
    <mergeCell ref="E723:F723"/>
    <mergeCell ref="E812:F812"/>
    <mergeCell ref="G812:H812"/>
    <mergeCell ref="C784:E784"/>
    <mergeCell ref="C706:D706"/>
    <mergeCell ref="F784:H784"/>
    <mergeCell ref="B811:H811"/>
    <mergeCell ref="C812:D812"/>
    <mergeCell ref="C748:D748"/>
    <mergeCell ref="E748:F748"/>
    <mergeCell ref="C746:D746"/>
    <mergeCell ref="G723:H723"/>
    <mergeCell ref="G748:H748"/>
    <mergeCell ref="G749:H749"/>
    <mergeCell ref="G1119:H1119"/>
    <mergeCell ref="I1119:J1119"/>
    <mergeCell ref="C1116:D1116"/>
    <mergeCell ref="I870:J870"/>
    <mergeCell ref="B843:H843"/>
    <mergeCell ref="C844:D844"/>
    <mergeCell ref="E844:F844"/>
    <mergeCell ref="G844:H844"/>
    <mergeCell ref="I871:J871"/>
    <mergeCell ref="I872:J872"/>
    <mergeCell ref="C845:D845"/>
    <mergeCell ref="E845:F845"/>
    <mergeCell ref="G845:H845"/>
    <mergeCell ref="B868:J868"/>
    <mergeCell ref="I869:J869"/>
    <mergeCell ref="C847:D847"/>
    <mergeCell ref="E869:F869"/>
    <mergeCell ref="G869:H869"/>
    <mergeCell ref="E871:F871"/>
    <mergeCell ref="G871:H871"/>
    <mergeCell ref="E992:F992"/>
    <mergeCell ref="C937:D937"/>
    <mergeCell ref="E937:F937"/>
    <mergeCell ref="I1076:J1076"/>
    <mergeCell ref="C1091:D1091"/>
    <mergeCell ref="E1091:F1091"/>
    <mergeCell ref="G1091:H1091"/>
    <mergeCell ref="C1092:D1092"/>
    <mergeCell ref="E1092:F1092"/>
    <mergeCell ref="G1092:H1092"/>
    <mergeCell ref="E1059:F1059"/>
    <mergeCell ref="C993:D993"/>
    <mergeCell ref="E993:F993"/>
    <mergeCell ref="G993:H993"/>
    <mergeCell ref="G1076:H1076"/>
    <mergeCell ref="I993:J993"/>
    <mergeCell ref="E1090:F1090"/>
    <mergeCell ref="G1090:H1090"/>
    <mergeCell ref="B902:M902"/>
    <mergeCell ref="B904:M904"/>
    <mergeCell ref="B964:M964"/>
    <mergeCell ref="B1025:M1025"/>
    <mergeCell ref="B1027:M1027"/>
    <mergeCell ref="G967:H967"/>
    <mergeCell ref="B907:B908"/>
    <mergeCell ref="G992:H992"/>
    <mergeCell ref="E1058:F1058"/>
    <mergeCell ref="G952:H952"/>
    <mergeCell ref="B950:J950"/>
    <mergeCell ref="I951:J951"/>
    <mergeCell ref="E939:F939"/>
    <mergeCell ref="G939:H939"/>
    <mergeCell ref="G994:H994"/>
    <mergeCell ref="C954:D954"/>
    <mergeCell ref="E954:F954"/>
    <mergeCell ref="G954:H954"/>
    <mergeCell ref="I954:J954"/>
    <mergeCell ref="B935:H935"/>
    <mergeCell ref="I952:J952"/>
    <mergeCell ref="B1334:H1334"/>
    <mergeCell ref="C1335:D1335"/>
    <mergeCell ref="E1336:F1336"/>
    <mergeCell ref="C1093:D1093"/>
    <mergeCell ref="B1153:B1154"/>
    <mergeCell ref="I1116:J1116"/>
    <mergeCell ref="B1152:J1152"/>
    <mergeCell ref="C1153:E1153"/>
    <mergeCell ref="F1153:H1153"/>
    <mergeCell ref="E1116:F1116"/>
    <mergeCell ref="G1116:H1116"/>
    <mergeCell ref="C1117:D1117"/>
    <mergeCell ref="E1117:F1117"/>
    <mergeCell ref="G1117:H1117"/>
    <mergeCell ref="I1117:J1117"/>
    <mergeCell ref="C1118:D1118"/>
    <mergeCell ref="E1118:F1118"/>
    <mergeCell ref="G1118:H1118"/>
    <mergeCell ref="I1118:J1118"/>
    <mergeCell ref="C1119:D1119"/>
    <mergeCell ref="E1119:F1119"/>
    <mergeCell ref="G1304:H1304"/>
    <mergeCell ref="C1214:D1214"/>
    <mergeCell ref="E1214:F1214"/>
    <mergeCell ref="C1337:D1337"/>
    <mergeCell ref="E1337:F1337"/>
    <mergeCell ref="G1337:H1337"/>
    <mergeCell ref="B1455:B1456"/>
    <mergeCell ref="C1321:D1321"/>
    <mergeCell ref="E1321:F1321"/>
    <mergeCell ref="G1321:H1321"/>
    <mergeCell ref="I1362:J1362"/>
    <mergeCell ref="C1363:D1363"/>
    <mergeCell ref="B1407:B1408"/>
    <mergeCell ref="C1407:D1407"/>
    <mergeCell ref="C1408:D1408"/>
    <mergeCell ref="B1398:D1398"/>
    <mergeCell ref="E1335:F1335"/>
    <mergeCell ref="G1335:H1335"/>
    <mergeCell ref="B1332:M1332"/>
    <mergeCell ref="I1321:J1321"/>
    <mergeCell ref="C1322:D1322"/>
    <mergeCell ref="E1322:F1322"/>
    <mergeCell ref="G1322:H1322"/>
    <mergeCell ref="I1322:J1322"/>
    <mergeCell ref="E1338:F1338"/>
    <mergeCell ref="G1338:H1338"/>
    <mergeCell ref="B1359:J1359"/>
    <mergeCell ref="B537:J537"/>
    <mergeCell ref="B503:L503"/>
    <mergeCell ref="I476:J476"/>
    <mergeCell ref="G1336:H1336"/>
    <mergeCell ref="G1058:H1058"/>
    <mergeCell ref="C1059:D1059"/>
    <mergeCell ref="C1075:D1075"/>
    <mergeCell ref="C1058:D1058"/>
    <mergeCell ref="B1275:J1275"/>
    <mergeCell ref="B1276:B1277"/>
    <mergeCell ref="C1276:E1276"/>
    <mergeCell ref="C1074:D1074"/>
    <mergeCell ref="E1074:F1074"/>
    <mergeCell ref="E1093:F1093"/>
    <mergeCell ref="G1093:H1093"/>
    <mergeCell ref="C1076:D1076"/>
    <mergeCell ref="E1076:F1076"/>
    <mergeCell ref="B1115:J1115"/>
    <mergeCell ref="C1183:D1183"/>
    <mergeCell ref="E1183:F1183"/>
    <mergeCell ref="G1183:H1183"/>
    <mergeCell ref="C1199:D1199"/>
    <mergeCell ref="E1215:F1215"/>
    <mergeCell ref="G1215:H1215"/>
    <mergeCell ref="C566:D566"/>
    <mergeCell ref="E566:F566"/>
    <mergeCell ref="G566:H566"/>
    <mergeCell ref="B565:H565"/>
    <mergeCell ref="C567:D567"/>
    <mergeCell ref="E567:F567"/>
    <mergeCell ref="G567:H567"/>
    <mergeCell ref="C568:D568"/>
    <mergeCell ref="C356:D356"/>
    <mergeCell ref="E356:F356"/>
    <mergeCell ref="G356:H356"/>
    <mergeCell ref="C538:E538"/>
    <mergeCell ref="F538:H538"/>
    <mergeCell ref="B535:L535"/>
    <mergeCell ref="B538:B539"/>
    <mergeCell ref="B536:G536"/>
    <mergeCell ref="G568:H568"/>
    <mergeCell ref="E568:F568"/>
    <mergeCell ref="C475:D475"/>
    <mergeCell ref="E475:F475"/>
    <mergeCell ref="G475:H475"/>
    <mergeCell ref="I475:J475"/>
    <mergeCell ref="C473:D473"/>
    <mergeCell ref="C476:D476"/>
    <mergeCell ref="C355:D355"/>
    <mergeCell ref="E355:F355"/>
    <mergeCell ref="C385:D385"/>
    <mergeCell ref="E385:F385"/>
    <mergeCell ref="G385:H385"/>
    <mergeCell ref="B1303:H1303"/>
    <mergeCell ref="C1239:D1239"/>
    <mergeCell ref="E1239:F1239"/>
    <mergeCell ref="G1239:H1239"/>
    <mergeCell ref="E1216:F1216"/>
    <mergeCell ref="G1216:H1216"/>
    <mergeCell ref="B1237:J1237"/>
    <mergeCell ref="G1200:H1200"/>
    <mergeCell ref="I1200:J1200"/>
    <mergeCell ref="G1184:H1184"/>
    <mergeCell ref="B1196:J1196"/>
    <mergeCell ref="C1197:D1197"/>
    <mergeCell ref="E1197:F1197"/>
    <mergeCell ref="G1197:H1197"/>
    <mergeCell ref="I1197:J1197"/>
    <mergeCell ref="E1198:F1198"/>
    <mergeCell ref="C1060:D1060"/>
    <mergeCell ref="E1060:F1060"/>
    <mergeCell ref="G1060:H1060"/>
    <mergeCell ref="C353:D353"/>
    <mergeCell ref="E353:F353"/>
    <mergeCell ref="B352:H352"/>
    <mergeCell ref="G353:H353"/>
    <mergeCell ref="G354:H354"/>
    <mergeCell ref="C994:D994"/>
    <mergeCell ref="E994:F994"/>
    <mergeCell ref="E953:F953"/>
    <mergeCell ref="G953:H953"/>
    <mergeCell ref="C968:D968"/>
    <mergeCell ref="E968:F968"/>
    <mergeCell ref="G968:H968"/>
    <mergeCell ref="C831:D831"/>
    <mergeCell ref="E831:F831"/>
    <mergeCell ref="G831:H831"/>
    <mergeCell ref="E814:F814"/>
    <mergeCell ref="G814:H814"/>
    <mergeCell ref="C815:D815"/>
    <mergeCell ref="E815:F815"/>
    <mergeCell ref="G815:H815"/>
    <mergeCell ref="B827:J827"/>
    <mergeCell ref="E747:F747"/>
    <mergeCell ref="C747:D747"/>
    <mergeCell ref="I953:J953"/>
    <mergeCell ref="C354:D354"/>
    <mergeCell ref="E354:F354"/>
    <mergeCell ref="G384:H384"/>
    <mergeCell ref="B720:H720"/>
    <mergeCell ref="B472:J472"/>
    <mergeCell ref="C417:D417"/>
    <mergeCell ref="C386:D386"/>
    <mergeCell ref="E386:F386"/>
    <mergeCell ref="B413:H413"/>
    <mergeCell ref="I413:N413"/>
    <mergeCell ref="C414:D414"/>
    <mergeCell ref="E414:F414"/>
    <mergeCell ref="G414:H414"/>
    <mergeCell ref="C415:D415"/>
    <mergeCell ref="E415:F415"/>
    <mergeCell ref="G386:H386"/>
    <mergeCell ref="B404:L404"/>
    <mergeCell ref="B367:L367"/>
    <mergeCell ref="B382:J382"/>
    <mergeCell ref="G355:H355"/>
    <mergeCell ref="E417:F417"/>
    <mergeCell ref="G417:H417"/>
    <mergeCell ref="B375:L375"/>
    <mergeCell ref="B397:L397"/>
    <mergeCell ref="I386:J386"/>
    <mergeCell ref="G415:H415"/>
    <mergeCell ref="B437:L437"/>
    <mergeCell ref="B445:L445"/>
    <mergeCell ref="I384:J384"/>
    <mergeCell ref="B496:L496"/>
    <mergeCell ref="C383:D383"/>
    <mergeCell ref="E383:F383"/>
    <mergeCell ref="G383:H383"/>
    <mergeCell ref="I383:J383"/>
    <mergeCell ref="C384:D384"/>
    <mergeCell ref="E384:F384"/>
    <mergeCell ref="C416:D416"/>
    <mergeCell ref="E416:F416"/>
    <mergeCell ref="G416:H416"/>
    <mergeCell ref="I474:J474"/>
    <mergeCell ref="G473:H473"/>
    <mergeCell ref="I473:J473"/>
    <mergeCell ref="C474:D474"/>
    <mergeCell ref="E474:F474"/>
    <mergeCell ref="G474:H474"/>
    <mergeCell ref="E476:F476"/>
    <mergeCell ref="G476:H476"/>
    <mergeCell ref="C601:D601"/>
    <mergeCell ref="E601:F601"/>
    <mergeCell ref="G601:H601"/>
    <mergeCell ref="B659:G659"/>
    <mergeCell ref="C626:D626"/>
    <mergeCell ref="E626:F626"/>
    <mergeCell ref="G626:H626"/>
    <mergeCell ref="B660:J660"/>
    <mergeCell ref="B661:B662"/>
    <mergeCell ref="C661:E661"/>
    <mergeCell ref="C625:D625"/>
    <mergeCell ref="E625:F625"/>
    <mergeCell ref="I625:J625"/>
    <mergeCell ref="I626:J626"/>
    <mergeCell ref="B658:M658"/>
    <mergeCell ref="B622:J622"/>
    <mergeCell ref="C623:D623"/>
    <mergeCell ref="E623:F623"/>
    <mergeCell ref="G623:H623"/>
    <mergeCell ref="I623:J623"/>
    <mergeCell ref="C624:D624"/>
    <mergeCell ref="E624:F624"/>
    <mergeCell ref="G624:H624"/>
    <mergeCell ref="I624:J624"/>
    <mergeCell ref="C1360:D1360"/>
    <mergeCell ref="E1360:F1360"/>
    <mergeCell ref="G1360:H1360"/>
    <mergeCell ref="I1360:J1360"/>
    <mergeCell ref="C1336:D1336"/>
    <mergeCell ref="C724:D724"/>
    <mergeCell ref="C907:E907"/>
    <mergeCell ref="F907:H907"/>
    <mergeCell ref="C872:D872"/>
    <mergeCell ref="E872:F872"/>
    <mergeCell ref="C846:D846"/>
    <mergeCell ref="E846:F846"/>
    <mergeCell ref="G846:H846"/>
    <mergeCell ref="C1061:D1061"/>
    <mergeCell ref="E1061:F1061"/>
    <mergeCell ref="G1061:H1061"/>
    <mergeCell ref="I1074:J1074"/>
    <mergeCell ref="G1074:H1074"/>
    <mergeCell ref="B1073:J1073"/>
    <mergeCell ref="I831:J831"/>
    <mergeCell ref="B779:M779"/>
    <mergeCell ref="C828:D828"/>
    <mergeCell ref="C952:D952"/>
    <mergeCell ref="E952:F952"/>
    <mergeCell ref="E1363:F1363"/>
    <mergeCell ref="G1363:H1363"/>
    <mergeCell ref="I1363:J1363"/>
    <mergeCell ref="B1212:H1212"/>
    <mergeCell ref="C1213:D1213"/>
    <mergeCell ref="I994:J994"/>
    <mergeCell ref="C995:D995"/>
    <mergeCell ref="E995:F995"/>
    <mergeCell ref="G995:H995"/>
    <mergeCell ref="I995:J995"/>
    <mergeCell ref="F1030:H1030"/>
    <mergeCell ref="E1075:F1075"/>
    <mergeCell ref="G1075:H1075"/>
    <mergeCell ref="I1075:J1075"/>
    <mergeCell ref="B1057:H1057"/>
    <mergeCell ref="B1029:J1029"/>
    <mergeCell ref="B1030:B1031"/>
    <mergeCell ref="C1030:E1030"/>
    <mergeCell ref="G1059:H1059"/>
    <mergeCell ref="C1215:D1215"/>
    <mergeCell ref="E1241:F1241"/>
    <mergeCell ref="G1241:H1241"/>
    <mergeCell ref="I1241:J1241"/>
    <mergeCell ref="C1338:D1338"/>
    <mergeCell ref="C1361:D1361"/>
    <mergeCell ref="E1361:F1361"/>
    <mergeCell ref="C1455:D1455"/>
    <mergeCell ref="E1455:F1455"/>
    <mergeCell ref="B1707:C1708"/>
    <mergeCell ref="D1707:L1708"/>
    <mergeCell ref="B1483:B1484"/>
    <mergeCell ref="C1483:D1483"/>
    <mergeCell ref="E1483:F1483"/>
    <mergeCell ref="G1483:H1483"/>
    <mergeCell ref="I1483:J1483"/>
    <mergeCell ref="I1516:J1516"/>
    <mergeCell ref="G1516:H1516"/>
    <mergeCell ref="K1516:L1516"/>
    <mergeCell ref="B1577:B1578"/>
    <mergeCell ref="C1577:D1577"/>
    <mergeCell ref="E1577:F1577"/>
    <mergeCell ref="G1361:H1361"/>
    <mergeCell ref="I1361:J1361"/>
    <mergeCell ref="C1362:D1362"/>
    <mergeCell ref="E1362:F1362"/>
    <mergeCell ref="G1362:H1362"/>
    <mergeCell ref="B1649:B1650"/>
    <mergeCell ref="C1406:D1406"/>
    <mergeCell ref="C1399:D1399"/>
    <mergeCell ref="B1453:M1453"/>
    <mergeCell ref="B1612:B1613"/>
    <mergeCell ref="D1718:M1719"/>
    <mergeCell ref="D1728:M1729"/>
    <mergeCell ref="B1614:B1615"/>
    <mergeCell ref="B1724:C1725"/>
    <mergeCell ref="D1724:L1725"/>
    <mergeCell ref="B1697:L1697"/>
    <mergeCell ref="B1698:L1698"/>
    <mergeCell ref="B1703:C1704"/>
    <mergeCell ref="D1703:L1704"/>
    <mergeCell ref="B1705:C1706"/>
    <mergeCell ref="D1705:L1706"/>
    <mergeCell ref="B1616:B1617"/>
    <mergeCell ref="B1636:M1636"/>
    <mergeCell ref="B1665:M1665"/>
    <mergeCell ref="B1639:B1640"/>
    <mergeCell ref="B1641:B1642"/>
    <mergeCell ref="B1643:B1644"/>
    <mergeCell ref="B1645:B1646"/>
    <mergeCell ref="B1647:B1648"/>
    <mergeCell ref="B1405:B1406"/>
    <mergeCell ref="B1403:B1404"/>
    <mergeCell ref="B1726:C1727"/>
    <mergeCell ref="D1726:L1727"/>
    <mergeCell ref="B1728:C1729"/>
    <mergeCell ref="B1709:C1710"/>
    <mergeCell ref="D1709:L1710"/>
    <mergeCell ref="B1716:C1717"/>
    <mergeCell ref="D1716:L1717"/>
    <mergeCell ref="B1718:C1719"/>
    <mergeCell ref="B1720:C1721"/>
    <mergeCell ref="D1720:L1721"/>
    <mergeCell ref="B1722:C1723"/>
    <mergeCell ref="D1722:L1723"/>
    <mergeCell ref="G1577:H1577"/>
    <mergeCell ref="I1577:J1577"/>
    <mergeCell ref="B1528:L1528"/>
    <mergeCell ref="E1516:F1516"/>
    <mergeCell ref="B1516:B1517"/>
    <mergeCell ref="C1516:D1516"/>
    <mergeCell ref="B906:J906"/>
    <mergeCell ref="B230:M230"/>
    <mergeCell ref="B232:M232"/>
    <mergeCell ref="B325:M325"/>
    <mergeCell ref="B350:M350"/>
    <mergeCell ref="B411:M411"/>
    <mergeCell ref="B533:M533"/>
    <mergeCell ref="B563:M563"/>
    <mergeCell ref="B595:M595"/>
    <mergeCell ref="B656:M656"/>
    <mergeCell ref="C569:D569"/>
    <mergeCell ref="E569:F569"/>
    <mergeCell ref="G569:H569"/>
    <mergeCell ref="B577:L577"/>
    <mergeCell ref="B581:J581"/>
    <mergeCell ref="C582:D582"/>
    <mergeCell ref="I385:J385"/>
    <mergeCell ref="E473:F473"/>
    <mergeCell ref="E828:F828"/>
    <mergeCell ref="G828:H828"/>
    <mergeCell ref="C936:D936"/>
    <mergeCell ref="E936:F936"/>
    <mergeCell ref="G936:H936"/>
    <mergeCell ref="G937:H937"/>
    <mergeCell ref="C938:D938"/>
    <mergeCell ref="E938:F938"/>
    <mergeCell ref="G938:H938"/>
    <mergeCell ref="C830:D830"/>
    <mergeCell ref="E830:F830"/>
    <mergeCell ref="G830:H830"/>
    <mergeCell ref="B841:M841"/>
    <mergeCell ref="I830:J830"/>
    <mergeCell ref="E847:F847"/>
    <mergeCell ref="G829:H829"/>
    <mergeCell ref="G870:H870"/>
    <mergeCell ref="B1393:M1393"/>
    <mergeCell ref="B1395:M1395"/>
    <mergeCell ref="B1087:M1087"/>
    <mergeCell ref="B933:M933"/>
    <mergeCell ref="B1055:M1055"/>
    <mergeCell ref="B1148:M1148"/>
    <mergeCell ref="B1150:M1150"/>
    <mergeCell ref="B1178:M1178"/>
    <mergeCell ref="B1210:M1210"/>
    <mergeCell ref="B1271:M1271"/>
    <mergeCell ref="B1273:M1273"/>
    <mergeCell ref="G1198:H1198"/>
    <mergeCell ref="I1198:J1198"/>
    <mergeCell ref="C1184:D1184"/>
    <mergeCell ref="E1184:F1184"/>
    <mergeCell ref="C1077:D1077"/>
    <mergeCell ref="E1077:F1077"/>
    <mergeCell ref="G1077:H1077"/>
    <mergeCell ref="I1077:J1077"/>
    <mergeCell ref="C1182:D1182"/>
    <mergeCell ref="E1182:F1182"/>
    <mergeCell ref="G1182:H1182"/>
    <mergeCell ref="B1089:H1089"/>
    <mergeCell ref="C1090:D1090"/>
    <mergeCell ref="B1481:M1481"/>
    <mergeCell ref="B1514:M1514"/>
    <mergeCell ref="B1575:M1575"/>
    <mergeCell ref="B1603:M1603"/>
    <mergeCell ref="B1608:B1609"/>
    <mergeCell ref="B1610:B1611"/>
    <mergeCell ref="B1606:B1607"/>
    <mergeCell ref="C1400:D1400"/>
    <mergeCell ref="C1401:D1401"/>
    <mergeCell ref="C1402:D1402"/>
    <mergeCell ref="C1403:D1403"/>
    <mergeCell ref="C1404:D1404"/>
    <mergeCell ref="C1405:D1405"/>
    <mergeCell ref="C1409:D1409"/>
    <mergeCell ref="C1410:D1410"/>
    <mergeCell ref="C1411:D1411"/>
    <mergeCell ref="C1412:D1412"/>
    <mergeCell ref="B1409:B1410"/>
    <mergeCell ref="B1411:B1412"/>
    <mergeCell ref="K1577:L1577"/>
    <mergeCell ref="G1455:H1455"/>
    <mergeCell ref="I1455:J1455"/>
    <mergeCell ref="B1399:B1400"/>
    <mergeCell ref="B1401:B1402"/>
  </mergeCells>
  <phoneticPr fontId="3" type="noConversion"/>
  <conditionalFormatting sqref="C401:L403 C386:J387 C371:L374 E356:H365 D357:D365 C356:C365 C471:K471 M471 C406:L410 M410 C376:L381 C446:L470 C505:L530">
    <cfRule type="cellIs" dxfId="102" priority="300" stopIfTrue="1" operator="lessThanOrEqual">
      <formula>0</formula>
    </cfRule>
    <cfRule type="cellIs" dxfId="101" priority="301" stopIfTrue="1" operator="greaterThanOrEqual">
      <formula>0</formula>
    </cfRule>
  </conditionalFormatting>
  <conditionalFormatting sqref="C501:L502 C477:J477 C441:L444 E417:H426 D418:D426 C417:C426">
    <cfRule type="cellIs" dxfId="100" priority="244" stopIfTrue="1" operator="lessThanOrEqual">
      <formula>0</formula>
    </cfRule>
    <cfRule type="cellIs" dxfId="99" priority="245" stopIfTrue="1" operator="greaterThanOrEqual">
      <formula>0</formula>
    </cfRule>
  </conditionalFormatting>
  <conditionalFormatting sqref="C971:E977 I971:L977">
    <cfRule type="cellIs" dxfId="98" priority="182" stopIfTrue="1" operator="lessThanOrEqual">
      <formula>0</formula>
    </cfRule>
    <cfRule type="cellIs" dxfId="97" priority="183" stopIfTrue="1" operator="greaterThanOrEqual">
      <formula>0</formula>
    </cfRule>
  </conditionalFormatting>
  <conditionalFormatting sqref="C940:E946 I940:L946">
    <cfRule type="cellIs" dxfId="96" priority="196" stopIfTrue="1" operator="lessThanOrEqual">
      <formula>0</formula>
    </cfRule>
    <cfRule type="cellIs" dxfId="95" priority="197" stopIfTrue="1" operator="greaterThanOrEqual">
      <formula>0</formula>
    </cfRule>
  </conditionalFormatting>
  <conditionalFormatting sqref="C1094:E1100 I1094:L1100">
    <cfRule type="cellIs" dxfId="94" priority="174" stopIfTrue="1" operator="lessThanOrEqual">
      <formula>0</formula>
    </cfRule>
    <cfRule type="cellIs" dxfId="93" priority="175" stopIfTrue="1" operator="greaterThanOrEqual">
      <formula>0</formula>
    </cfRule>
  </conditionalFormatting>
  <conditionalFormatting sqref="C816:E822 I816:L822">
    <cfRule type="cellIs" dxfId="92" priority="142" stopIfTrue="1" operator="lessThanOrEqual">
      <formula>0</formula>
    </cfRule>
    <cfRule type="cellIs" dxfId="91" priority="143" stopIfTrue="1" operator="greaterThanOrEqual">
      <formula>0</formula>
    </cfRule>
  </conditionalFormatting>
  <conditionalFormatting sqref="C569:C576 E569:E576 D570:D576 G569 I565:L576">
    <cfRule type="cellIs" dxfId="90" priority="160" stopIfTrue="1" operator="lessThanOrEqual">
      <formula>0</formula>
    </cfRule>
    <cfRule type="cellIs" dxfId="89" priority="161" stopIfTrue="1" operator="greaterThanOrEqual">
      <formula>0</formula>
    </cfRule>
  </conditionalFormatting>
  <conditionalFormatting sqref="C873:E877 I873:L877">
    <cfRule type="cellIs" dxfId="88" priority="130" stopIfTrue="1" operator="lessThanOrEqual">
      <formula>0</formula>
    </cfRule>
    <cfRule type="cellIs" dxfId="87" priority="131" stopIfTrue="1" operator="greaterThanOrEqual">
      <formula>0</formula>
    </cfRule>
  </conditionalFormatting>
  <conditionalFormatting sqref="C627:J627">
    <cfRule type="cellIs" dxfId="86" priority="122" stopIfTrue="1" operator="lessThanOrEqual">
      <formula>0</formula>
    </cfRule>
    <cfRule type="cellIs" dxfId="85" priority="123" stopIfTrue="1" operator="greaterThanOrEqual">
      <formula>0</formula>
    </cfRule>
  </conditionalFormatting>
  <conditionalFormatting sqref="C585:J586">
    <cfRule type="cellIs" dxfId="84" priority="120" stopIfTrue="1" operator="lessThanOrEqual">
      <formula>0</formula>
    </cfRule>
    <cfRule type="cellIs" dxfId="83" priority="121" stopIfTrue="1" operator="greaterThanOrEqual">
      <formula>0</formula>
    </cfRule>
  </conditionalFormatting>
  <conditionalFormatting sqref="C602:H610">
    <cfRule type="cellIs" dxfId="82" priority="116" stopIfTrue="1" operator="lessThanOrEqual">
      <formula>0</formula>
    </cfRule>
    <cfRule type="cellIs" dxfId="81" priority="117" stopIfTrue="1" operator="greaterThanOrEqual">
      <formula>0</formula>
    </cfRule>
  </conditionalFormatting>
  <conditionalFormatting sqref="C848:E854 I848:L854">
    <cfRule type="cellIs" dxfId="80" priority="136" stopIfTrue="1" operator="lessThanOrEqual">
      <formula>0</formula>
    </cfRule>
    <cfRule type="cellIs" dxfId="79" priority="137" stopIfTrue="1" operator="greaterThanOrEqual">
      <formula>0</formula>
    </cfRule>
  </conditionalFormatting>
  <conditionalFormatting sqref="C693:E699 I693:L699">
    <cfRule type="cellIs" dxfId="78" priority="114" stopIfTrue="1" operator="lessThanOrEqual">
      <formula>0</formula>
    </cfRule>
    <cfRule type="cellIs" dxfId="77" priority="115" stopIfTrue="1" operator="greaterThanOrEqual">
      <formula>0</formula>
    </cfRule>
  </conditionalFormatting>
  <conditionalFormatting sqref="C750:J750">
    <cfRule type="cellIs" dxfId="76" priority="108" stopIfTrue="1" operator="lessThanOrEqual">
      <formula>0</formula>
    </cfRule>
    <cfRule type="cellIs" dxfId="75" priority="109" stopIfTrue="1" operator="greaterThanOrEqual">
      <formula>0</formula>
    </cfRule>
  </conditionalFormatting>
  <conditionalFormatting sqref="C709:J709">
    <cfRule type="cellIs" dxfId="74" priority="106" stopIfTrue="1" operator="lessThanOrEqual">
      <formula>0</formula>
    </cfRule>
    <cfRule type="cellIs" dxfId="73" priority="107" stopIfTrue="1" operator="greaterThanOrEqual">
      <formula>0</formula>
    </cfRule>
  </conditionalFormatting>
  <conditionalFormatting sqref="C725:H733">
    <cfRule type="cellIs" dxfId="72" priority="102" stopIfTrue="1" operator="lessThanOrEqual">
      <formula>0</formula>
    </cfRule>
    <cfRule type="cellIs" dxfId="71" priority="103" stopIfTrue="1" operator="greaterThanOrEqual">
      <formula>0</formula>
    </cfRule>
  </conditionalFormatting>
  <conditionalFormatting sqref="C476:J476">
    <cfRule type="cellIs" dxfId="70" priority="86" stopIfTrue="1" operator="lessThanOrEqual">
      <formula>0</formula>
    </cfRule>
    <cfRule type="cellIs" dxfId="69" priority="87" stopIfTrue="1" operator="greaterThanOrEqual">
      <formula>0</formula>
    </cfRule>
  </conditionalFormatting>
  <conditionalFormatting sqref="C500:L500">
    <cfRule type="cellIs" dxfId="68" priority="84" stopIfTrue="1" operator="lessThanOrEqual">
      <formula>0</formula>
    </cfRule>
    <cfRule type="cellIs" dxfId="67" priority="85" stopIfTrue="1" operator="greaterThanOrEqual">
      <formula>0</formula>
    </cfRule>
  </conditionalFormatting>
  <conditionalFormatting sqref="E601:H601 C601">
    <cfRule type="cellIs" dxfId="66" priority="78" stopIfTrue="1" operator="lessThanOrEqual">
      <formula>0</formula>
    </cfRule>
    <cfRule type="cellIs" dxfId="65" priority="79" stopIfTrue="1" operator="greaterThanOrEqual">
      <formula>0</formula>
    </cfRule>
  </conditionalFormatting>
  <conditionalFormatting sqref="E692:H692 C692">
    <cfRule type="cellIs" dxfId="64" priority="76" stopIfTrue="1" operator="lessThanOrEqual">
      <formula>0</formula>
    </cfRule>
    <cfRule type="cellIs" dxfId="63" priority="77" stopIfTrue="1" operator="greaterThanOrEqual">
      <formula>0</formula>
    </cfRule>
  </conditionalFormatting>
  <conditionalFormatting sqref="C815 E815 G815 I811:L815">
    <cfRule type="cellIs" dxfId="62" priority="74" stopIfTrue="1" operator="lessThanOrEqual">
      <formula>0</formula>
    </cfRule>
    <cfRule type="cellIs" dxfId="61" priority="75" stopIfTrue="1" operator="greaterThanOrEqual">
      <formula>0</formula>
    </cfRule>
  </conditionalFormatting>
  <conditionalFormatting sqref="C847 E847 G847 I843:L847">
    <cfRule type="cellIs" dxfId="60" priority="72" stopIfTrue="1" operator="lessThanOrEqual">
      <formula>0</formula>
    </cfRule>
    <cfRule type="cellIs" dxfId="59" priority="73" stopIfTrue="1" operator="greaterThanOrEqual">
      <formula>0</formula>
    </cfRule>
  </conditionalFormatting>
  <conditionalFormatting sqref="C939 E939 G939 I935:L939">
    <cfRule type="cellIs" dxfId="58" priority="70" stopIfTrue="1" operator="lessThanOrEqual">
      <formula>0</formula>
    </cfRule>
    <cfRule type="cellIs" dxfId="57" priority="71" stopIfTrue="1" operator="greaterThanOrEqual">
      <formula>0</formula>
    </cfRule>
  </conditionalFormatting>
  <conditionalFormatting sqref="C970 E970 G970 I966:L970">
    <cfRule type="cellIs" dxfId="56" priority="68" stopIfTrue="1" operator="lessThanOrEqual">
      <formula>0</formula>
    </cfRule>
    <cfRule type="cellIs" dxfId="55" priority="69" stopIfTrue="1" operator="greaterThanOrEqual">
      <formula>0</formula>
    </cfRule>
  </conditionalFormatting>
  <conditionalFormatting sqref="C1061 E1061 G1061 I1057:L1061">
    <cfRule type="cellIs" dxfId="54" priority="66" stopIfTrue="1" operator="lessThanOrEqual">
      <formula>0</formula>
    </cfRule>
    <cfRule type="cellIs" dxfId="53" priority="67" stopIfTrue="1" operator="greaterThanOrEqual">
      <formula>0</formula>
    </cfRule>
  </conditionalFormatting>
  <conditionalFormatting sqref="C1093 E1093 G1093 I1089:L1093">
    <cfRule type="cellIs" dxfId="52" priority="64" stopIfTrue="1" operator="lessThanOrEqual">
      <formula>0</formula>
    </cfRule>
    <cfRule type="cellIs" dxfId="51" priority="65" stopIfTrue="1" operator="greaterThanOrEqual">
      <formula>0</formula>
    </cfRule>
  </conditionalFormatting>
  <conditionalFormatting sqref="C1184 E1184 G1184 I1180:L1184">
    <cfRule type="cellIs" dxfId="50" priority="62" stopIfTrue="1" operator="lessThanOrEqual">
      <formula>0</formula>
    </cfRule>
    <cfRule type="cellIs" dxfId="49" priority="63" stopIfTrue="1" operator="greaterThanOrEqual">
      <formula>0</formula>
    </cfRule>
  </conditionalFormatting>
  <conditionalFormatting sqref="C1307 E1307 G1307 I1303:L1307">
    <cfRule type="cellIs" dxfId="48" priority="60" stopIfTrue="1" operator="lessThanOrEqual">
      <formula>0</formula>
    </cfRule>
    <cfRule type="cellIs" dxfId="47" priority="61" stopIfTrue="1" operator="greaterThanOrEqual">
      <formula>0</formula>
    </cfRule>
  </conditionalFormatting>
  <conditionalFormatting sqref="C626:J626">
    <cfRule type="cellIs" dxfId="46" priority="58" stopIfTrue="1" operator="lessThanOrEqual">
      <formula>0</formula>
    </cfRule>
    <cfRule type="cellIs" dxfId="45" priority="59" stopIfTrue="1" operator="greaterThanOrEqual">
      <formula>0</formula>
    </cfRule>
  </conditionalFormatting>
  <conditionalFormatting sqref="C708:J708">
    <cfRule type="cellIs" dxfId="44" priority="56" stopIfTrue="1" operator="lessThanOrEqual">
      <formula>0</formula>
    </cfRule>
    <cfRule type="cellIs" dxfId="43" priority="57" stopIfTrue="1" operator="greaterThanOrEqual">
      <formula>0</formula>
    </cfRule>
  </conditionalFormatting>
  <conditionalFormatting sqref="C749:J749">
    <cfRule type="cellIs" dxfId="42" priority="54" stopIfTrue="1" operator="lessThanOrEqual">
      <formula>0</formula>
    </cfRule>
    <cfRule type="cellIs" dxfId="41" priority="55" stopIfTrue="1" operator="greaterThanOrEqual">
      <formula>0</formula>
    </cfRule>
  </conditionalFormatting>
  <conditionalFormatting sqref="C831:J831">
    <cfRule type="cellIs" dxfId="40" priority="52" stopIfTrue="1" operator="lessThanOrEqual">
      <formula>0</formula>
    </cfRule>
    <cfRule type="cellIs" dxfId="39" priority="53" stopIfTrue="1" operator="greaterThanOrEqual">
      <formula>0</formula>
    </cfRule>
  </conditionalFormatting>
  <conditionalFormatting sqref="C872:J872">
    <cfRule type="cellIs" dxfId="38" priority="50" stopIfTrue="1" operator="lessThanOrEqual">
      <formula>0</formula>
    </cfRule>
    <cfRule type="cellIs" dxfId="37" priority="51" stopIfTrue="1" operator="greaterThanOrEqual">
      <formula>0</formula>
    </cfRule>
  </conditionalFormatting>
  <conditionalFormatting sqref="C954:J954">
    <cfRule type="cellIs" dxfId="36" priority="48" stopIfTrue="1" operator="lessThanOrEqual">
      <formula>0</formula>
    </cfRule>
    <cfRule type="cellIs" dxfId="35" priority="49" stopIfTrue="1" operator="greaterThanOrEqual">
      <formula>0</formula>
    </cfRule>
  </conditionalFormatting>
  <conditionalFormatting sqref="C995:J995">
    <cfRule type="cellIs" dxfId="34" priority="46" stopIfTrue="1" operator="lessThanOrEqual">
      <formula>0</formula>
    </cfRule>
    <cfRule type="cellIs" dxfId="33" priority="47" stopIfTrue="1" operator="greaterThanOrEqual">
      <formula>0</formula>
    </cfRule>
  </conditionalFormatting>
  <conditionalFormatting sqref="C1077:J1077">
    <cfRule type="cellIs" dxfId="32" priority="44" stopIfTrue="1" operator="lessThanOrEqual">
      <formula>0</formula>
    </cfRule>
    <cfRule type="cellIs" dxfId="31" priority="45" stopIfTrue="1" operator="greaterThanOrEqual">
      <formula>0</formula>
    </cfRule>
  </conditionalFormatting>
  <conditionalFormatting sqref="C1119:J1119">
    <cfRule type="cellIs" dxfId="30" priority="42" stopIfTrue="1" operator="lessThanOrEqual">
      <formula>0</formula>
    </cfRule>
    <cfRule type="cellIs" dxfId="29" priority="43" stopIfTrue="1" operator="greaterThanOrEqual">
      <formula>0</formula>
    </cfRule>
  </conditionalFormatting>
  <conditionalFormatting sqref="C1200:J1200">
    <cfRule type="cellIs" dxfId="28" priority="40" stopIfTrue="1" operator="lessThanOrEqual">
      <formula>0</formula>
    </cfRule>
    <cfRule type="cellIs" dxfId="27" priority="41" stopIfTrue="1" operator="greaterThanOrEqual">
      <formula>0</formula>
    </cfRule>
  </conditionalFormatting>
  <conditionalFormatting sqref="C1322:J1322">
    <cfRule type="cellIs" dxfId="26" priority="38" stopIfTrue="1" operator="lessThanOrEqual">
      <formula>0</formula>
    </cfRule>
    <cfRule type="cellIs" dxfId="25" priority="39" stopIfTrue="1" operator="greaterThanOrEqual">
      <formula>0</formula>
    </cfRule>
  </conditionalFormatting>
  <conditionalFormatting sqref="E724:H724 C724">
    <cfRule type="cellIs" dxfId="24" priority="36" stopIfTrue="1" operator="lessThanOrEqual">
      <formula>0</formula>
    </cfRule>
    <cfRule type="cellIs" dxfId="23" priority="37" stopIfTrue="1" operator="greaterThanOrEqual">
      <formula>0</formula>
    </cfRule>
  </conditionalFormatting>
  <conditionalFormatting sqref="B878:L881">
    <cfRule type="cellIs" dxfId="22" priority="34" stopIfTrue="1" operator="lessThanOrEqual">
      <formula>0</formula>
    </cfRule>
    <cfRule type="cellIs" dxfId="21" priority="35" stopIfTrue="1" operator="greaterThanOrEqual">
      <formula>0</formula>
    </cfRule>
  </conditionalFormatting>
  <conditionalFormatting sqref="C1242:J1242">
    <cfRule type="cellIs" dxfId="20" priority="32" stopIfTrue="1" operator="lessThanOrEqual">
      <formula>0</formula>
    </cfRule>
    <cfRule type="cellIs" dxfId="19" priority="33" stopIfTrue="1" operator="greaterThanOrEqual">
      <formula>0</formula>
    </cfRule>
  </conditionalFormatting>
  <conditionalFormatting sqref="C1217:H1225">
    <cfRule type="cellIs" dxfId="18" priority="30" stopIfTrue="1" operator="lessThanOrEqual">
      <formula>0</formula>
    </cfRule>
    <cfRule type="cellIs" dxfId="17" priority="31" stopIfTrue="1" operator="greaterThanOrEqual">
      <formula>0</formula>
    </cfRule>
  </conditionalFormatting>
  <conditionalFormatting sqref="C1241:J1241">
    <cfRule type="cellIs" dxfId="16" priority="28" stopIfTrue="1" operator="lessThanOrEqual">
      <formula>0</formula>
    </cfRule>
    <cfRule type="cellIs" dxfId="15" priority="29" stopIfTrue="1" operator="greaterThanOrEqual">
      <formula>0</formula>
    </cfRule>
  </conditionalFormatting>
  <conditionalFormatting sqref="E1216:H1216 C1216">
    <cfRule type="cellIs" dxfId="14" priority="26" stopIfTrue="1" operator="lessThanOrEqual">
      <formula>0</formula>
    </cfRule>
    <cfRule type="cellIs" dxfId="13" priority="27" stopIfTrue="1" operator="greaterThanOrEqual">
      <formula>0</formula>
    </cfRule>
  </conditionalFormatting>
  <conditionalFormatting sqref="C1364:J1364">
    <cfRule type="cellIs" dxfId="12" priority="24" stopIfTrue="1" operator="lessThanOrEqual">
      <formula>0</formula>
    </cfRule>
    <cfRule type="cellIs" dxfId="11" priority="25" stopIfTrue="1" operator="greaterThanOrEqual">
      <formula>0</formula>
    </cfRule>
  </conditionalFormatting>
  <conditionalFormatting sqref="C1339:H1347">
    <cfRule type="cellIs" dxfId="10" priority="22" stopIfTrue="1" operator="lessThanOrEqual">
      <formula>0</formula>
    </cfRule>
    <cfRule type="cellIs" dxfId="9" priority="23" stopIfTrue="1" operator="greaterThanOrEqual">
      <formula>0</formula>
    </cfRule>
  </conditionalFormatting>
  <conditionalFormatting sqref="C1363:J1363">
    <cfRule type="cellIs" dxfId="8" priority="20" stopIfTrue="1" operator="lessThanOrEqual">
      <formula>0</formula>
    </cfRule>
    <cfRule type="cellIs" dxfId="7" priority="21" stopIfTrue="1" operator="greaterThanOrEqual">
      <formula>0</formula>
    </cfRule>
  </conditionalFormatting>
  <conditionalFormatting sqref="E1338:H1338 C1338">
    <cfRule type="cellIs" dxfId="6" priority="18" stopIfTrue="1" operator="lessThanOrEqual">
      <formula>0</formula>
    </cfRule>
    <cfRule type="cellIs" dxfId="5" priority="19" stopIfTrue="1" operator="greaterThanOrEqual">
      <formula>0</formula>
    </cfRule>
  </conditionalFormatting>
  <conditionalFormatting sqref="N1401:N1402 K1402:L1402">
    <cfRule type="cellIs" dxfId="4" priority="16" stopIfTrue="1" operator="lessThanOrEqual">
      <formula>0</formula>
    </cfRule>
    <cfRule type="cellIs" dxfId="3" priority="17" stopIfTrue="1" operator="greaterThanOrEqual">
      <formula>0</formula>
    </cfRule>
  </conditionalFormatting>
  <conditionalFormatting sqref="G1399:G1412">
    <cfRule type="cellIs" dxfId="2" priority="1" operator="greaterThanOrEqual">
      <formula>0</formula>
    </cfRule>
  </conditionalFormatting>
  <conditionalFormatting sqref="G1399:G1412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4" orientation="portrait" r:id="rId1"/>
  <headerFooter alignWithMargins="0"/>
  <rowBreaks count="27" manualBreakCount="27">
    <brk id="110" max="16383" man="1"/>
    <brk id="229" max="16383" man="1"/>
    <brk id="288" max="16383" man="1"/>
    <brk id="349" max="16383" man="1"/>
    <brk id="410" max="16383" man="1"/>
    <brk id="471" max="16383" man="1"/>
    <brk id="532" max="16383" man="1"/>
    <brk id="594" max="16383" man="1"/>
    <brk id="655" max="16383" man="1"/>
    <brk id="717" max="16383" man="1"/>
    <brk id="778" max="16383" man="1"/>
    <brk id="840" max="16383" man="1"/>
    <brk id="901" max="16383" man="1"/>
    <brk id="963" max="16383" man="1"/>
    <brk id="1024" max="16383" man="1"/>
    <brk id="1086" max="16383" man="1"/>
    <brk id="1147" max="16383" man="1"/>
    <brk id="1209" max="16383" man="1"/>
    <brk id="1270" max="16383" man="1"/>
    <brk id="1331" max="16383" man="1"/>
    <brk id="1392" max="16383" man="1"/>
    <brk id="1452" max="16383" man="1"/>
    <brk id="1513" max="16383" man="1"/>
    <brk id="1574" max="16383" man="1"/>
    <brk id="1635" max="16383" man="1"/>
    <brk id="1696" max="16383" man="1"/>
    <brk id="17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DICIEMBRE 2020</vt:lpstr>
      <vt:lpstr>'DICIEMBRE 2020'!Área_de_impresión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2021-01-19T10:41:51Z</cp:lastPrinted>
  <dcterms:created xsi:type="dcterms:W3CDTF">2011-10-19T11:12:35Z</dcterms:created>
  <dcterms:modified xsi:type="dcterms:W3CDTF">2021-01-19T10:57:35Z</dcterms:modified>
</cp:coreProperties>
</file>