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2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3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4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1\BOLETINES\7.- JULIO\"/>
    </mc:Choice>
  </mc:AlternateContent>
  <bookViews>
    <workbookView xWindow="0" yWindow="0" windowWidth="28800" windowHeight="12135"/>
  </bookViews>
  <sheets>
    <sheet name="JULIO 2021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'JULIO 2021'!#REF!</definedName>
    <definedName name="_xlnm.Print_Area" localSheetId="0">'JULIO 2021'!$A$1:$M$1853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602" i="4" l="1"/>
  <c r="M1603" i="4"/>
  <c r="M1604" i="4"/>
  <c r="M1605" i="4"/>
  <c r="M1606" i="4"/>
  <c r="M1607" i="4"/>
  <c r="M1608" i="4"/>
  <c r="M1609" i="4"/>
  <c r="M1610" i="4"/>
  <c r="E1400" i="4" l="1"/>
  <c r="E1399" i="4"/>
  <c r="C816" i="4" l="1"/>
  <c r="E816" i="4"/>
  <c r="L1575" i="4" l="1"/>
  <c r="K1575" i="4"/>
  <c r="K1512" i="4"/>
  <c r="L1512" i="4"/>
  <c r="J1478" i="4"/>
  <c r="J1479" i="4"/>
  <c r="J1480" i="4"/>
  <c r="J1481" i="4"/>
  <c r="J1482" i="4"/>
  <c r="J1483" i="4"/>
  <c r="J1484" i="4"/>
  <c r="J1477" i="4"/>
  <c r="J1476" i="4"/>
  <c r="J1450" i="4"/>
  <c r="J1451" i="4"/>
  <c r="J1452" i="4"/>
  <c r="J1453" i="4"/>
  <c r="J1454" i="4"/>
  <c r="J1455" i="4"/>
  <c r="J1456" i="4"/>
  <c r="J1449" i="4"/>
  <c r="J1448" i="4"/>
  <c r="I1448" i="4"/>
  <c r="L1649" i="4" l="1"/>
  <c r="K1649" i="4"/>
  <c r="J1649" i="4"/>
  <c r="I1649" i="4"/>
  <c r="H1649" i="4"/>
  <c r="G1649" i="4"/>
  <c r="F1649" i="4"/>
  <c r="E1649" i="4"/>
  <c r="D1649" i="4"/>
  <c r="L1648" i="4"/>
  <c r="K1648" i="4"/>
  <c r="J1648" i="4"/>
  <c r="I1648" i="4"/>
  <c r="H1648" i="4"/>
  <c r="G1648" i="4"/>
  <c r="F1648" i="4"/>
  <c r="E1648" i="4"/>
  <c r="D1648" i="4"/>
  <c r="M1647" i="4"/>
  <c r="M1646" i="4"/>
  <c r="M1645" i="4"/>
  <c r="M1644" i="4"/>
  <c r="M1643" i="4"/>
  <c r="M1642" i="4"/>
  <c r="M1641" i="4"/>
  <c r="M1640" i="4"/>
  <c r="M1639" i="4"/>
  <c r="M1638" i="4"/>
  <c r="E1612" i="4"/>
  <c r="F1612" i="4"/>
  <c r="G1612" i="4"/>
  <c r="H1612" i="4"/>
  <c r="I1612" i="4"/>
  <c r="J1612" i="4"/>
  <c r="K1612" i="4"/>
  <c r="L1612" i="4"/>
  <c r="E1613" i="4"/>
  <c r="F1613" i="4"/>
  <c r="G1613" i="4"/>
  <c r="H1613" i="4"/>
  <c r="I1613" i="4"/>
  <c r="J1613" i="4"/>
  <c r="K1613" i="4"/>
  <c r="L1613" i="4"/>
  <c r="D1613" i="4"/>
  <c r="D1612" i="4"/>
  <c r="M1611" i="4"/>
  <c r="M1648" i="4" l="1"/>
  <c r="F1397" i="4" s="1"/>
  <c r="G1397" i="4" s="1"/>
  <c r="M1649" i="4"/>
  <c r="F1398" i="4" s="1"/>
  <c r="G1398" i="4" s="1"/>
  <c r="M1612" i="4"/>
  <c r="F1395" i="4" s="1"/>
  <c r="M1613" i="4"/>
  <c r="J1584" i="4"/>
  <c r="I1584" i="4"/>
  <c r="H1584" i="4"/>
  <c r="G1584" i="4"/>
  <c r="F1584" i="4"/>
  <c r="E1584" i="4"/>
  <c r="D1584" i="4"/>
  <c r="C1584" i="4"/>
  <c r="L1583" i="4"/>
  <c r="K1583" i="4"/>
  <c r="L1582" i="4"/>
  <c r="K1582" i="4"/>
  <c r="L1581" i="4"/>
  <c r="K1581" i="4"/>
  <c r="L1580" i="4"/>
  <c r="K1580" i="4"/>
  <c r="L1579" i="4"/>
  <c r="K1579" i="4"/>
  <c r="L1578" i="4"/>
  <c r="K1578" i="4"/>
  <c r="L1577" i="4"/>
  <c r="K1577" i="4"/>
  <c r="L1576" i="4"/>
  <c r="K1576" i="4"/>
  <c r="H1485" i="4"/>
  <c r="G1485" i="4"/>
  <c r="F1485" i="4"/>
  <c r="E1485" i="4"/>
  <c r="D1485" i="4"/>
  <c r="C1485" i="4"/>
  <c r="I1484" i="4"/>
  <c r="I1483" i="4"/>
  <c r="I1482" i="4"/>
  <c r="I1481" i="4"/>
  <c r="I1480" i="4"/>
  <c r="I1479" i="4"/>
  <c r="I1478" i="4"/>
  <c r="I1477" i="4"/>
  <c r="I1476" i="4"/>
  <c r="K1584" i="4" l="1"/>
  <c r="F1393" i="4" s="1"/>
  <c r="G1393" i="4" s="1"/>
  <c r="L1584" i="4"/>
  <c r="F1394" i="4" s="1"/>
  <c r="G1394" i="4" s="1"/>
  <c r="F1396" i="4"/>
  <c r="G1396" i="4" s="1"/>
  <c r="G1395" i="4"/>
  <c r="J1485" i="4"/>
  <c r="I1485" i="4"/>
  <c r="F1389" i="4" s="1"/>
  <c r="F1390" i="4" l="1"/>
  <c r="G1390" i="4" s="1"/>
  <c r="G1389" i="4"/>
  <c r="I1350" i="4"/>
  <c r="E1350" i="4"/>
  <c r="C1350" i="4"/>
  <c r="E1324" i="4"/>
  <c r="C1324" i="4"/>
  <c r="I1223" i="4"/>
  <c r="E1223" i="4"/>
  <c r="C1223" i="4"/>
  <c r="E1197" i="4"/>
  <c r="C1197" i="4"/>
  <c r="G1197" i="4"/>
  <c r="G1350" i="4" l="1"/>
  <c r="G1324" i="4"/>
  <c r="G1223" i="4"/>
  <c r="D1457" i="4"/>
  <c r="I1180" i="4" l="1"/>
  <c r="I1307" i="4"/>
  <c r="E909" i="4" l="1"/>
  <c r="C588" i="4" l="1"/>
  <c r="I842" i="4" l="1"/>
  <c r="E842" i="4"/>
  <c r="C842" i="4"/>
  <c r="I715" i="4"/>
  <c r="E715" i="4"/>
  <c r="C715" i="4"/>
  <c r="E689" i="4"/>
  <c r="C689" i="4"/>
  <c r="I672" i="4"/>
  <c r="E672" i="4"/>
  <c r="C672" i="4"/>
  <c r="E655" i="4"/>
  <c r="C655" i="4"/>
  <c r="G842" i="4" l="1"/>
  <c r="G655" i="4"/>
  <c r="G672" i="4"/>
  <c r="G689" i="4"/>
  <c r="G715" i="4"/>
  <c r="E562" i="4"/>
  <c r="C562" i="4"/>
  <c r="I545" i="4"/>
  <c r="E545" i="4"/>
  <c r="C545" i="4"/>
  <c r="I588" i="4"/>
  <c r="E588" i="4"/>
  <c r="I799" i="4"/>
  <c r="E799" i="4"/>
  <c r="C799" i="4"/>
  <c r="E782" i="4"/>
  <c r="C782" i="4"/>
  <c r="E528" i="4"/>
  <c r="C528" i="4"/>
  <c r="G782" i="4" l="1"/>
  <c r="G799" i="4"/>
  <c r="G816" i="4"/>
  <c r="G588" i="4"/>
  <c r="G545" i="4"/>
  <c r="G562" i="4"/>
  <c r="G528" i="4"/>
  <c r="I1096" i="4" l="1"/>
  <c r="E1096" i="4"/>
  <c r="C1096" i="4"/>
  <c r="E1070" i="4"/>
  <c r="C1070" i="4"/>
  <c r="I969" i="4"/>
  <c r="E969" i="4"/>
  <c r="C969" i="4"/>
  <c r="E943" i="4"/>
  <c r="C943" i="4"/>
  <c r="I926" i="4"/>
  <c r="E926" i="4"/>
  <c r="C926" i="4"/>
  <c r="C909" i="4"/>
  <c r="G1070" i="4" l="1"/>
  <c r="G1096" i="4"/>
  <c r="G943" i="4"/>
  <c r="G969" i="4"/>
  <c r="G926" i="4"/>
  <c r="G909" i="4"/>
  <c r="K458" i="4" l="1"/>
  <c r="J458" i="4"/>
  <c r="I458" i="4"/>
  <c r="H458" i="4"/>
  <c r="G458" i="4"/>
  <c r="F458" i="4"/>
  <c r="E458" i="4"/>
  <c r="D458" i="4"/>
  <c r="C458" i="4"/>
  <c r="I433" i="4"/>
  <c r="E433" i="4"/>
  <c r="C433" i="4"/>
  <c r="K397" i="4"/>
  <c r="J397" i="4"/>
  <c r="I397" i="4"/>
  <c r="H397" i="4"/>
  <c r="G397" i="4"/>
  <c r="F397" i="4"/>
  <c r="E397" i="4"/>
  <c r="D397" i="4"/>
  <c r="C397" i="4"/>
  <c r="E372" i="4"/>
  <c r="C372" i="4"/>
  <c r="L397" i="4" l="1"/>
  <c r="G433" i="4"/>
  <c r="L458" i="4"/>
  <c r="G372" i="4"/>
  <c r="E1307" i="4" l="1"/>
  <c r="E1290" i="4"/>
  <c r="E1180" i="4"/>
  <c r="E1163" i="4"/>
  <c r="C1307" i="4" l="1"/>
  <c r="G1307" i="4"/>
  <c r="C1180" i="4"/>
  <c r="G1180" i="4"/>
  <c r="G1163" i="4"/>
  <c r="C1163" i="4"/>
  <c r="C1290" i="4" l="1"/>
  <c r="G1290" i="4"/>
  <c r="I1053" i="4" l="1"/>
  <c r="E1036" i="4"/>
  <c r="L1668" i="4" l="1"/>
  <c r="L1667" i="4"/>
  <c r="J1521" i="4"/>
  <c r="I1521" i="4"/>
  <c r="H1521" i="4"/>
  <c r="G1521" i="4"/>
  <c r="F1521" i="4"/>
  <c r="E1521" i="4"/>
  <c r="D1521" i="4"/>
  <c r="C1521" i="4"/>
  <c r="L1520" i="4"/>
  <c r="K1520" i="4"/>
  <c r="L1519" i="4"/>
  <c r="K1519" i="4"/>
  <c r="L1518" i="4"/>
  <c r="K1518" i="4"/>
  <c r="L1517" i="4"/>
  <c r="K1517" i="4"/>
  <c r="L1516" i="4"/>
  <c r="K1516" i="4"/>
  <c r="L1515" i="4"/>
  <c r="K1515" i="4"/>
  <c r="L1514" i="4"/>
  <c r="K1514" i="4"/>
  <c r="L1513" i="4"/>
  <c r="K1513" i="4"/>
  <c r="H1457" i="4"/>
  <c r="G1457" i="4"/>
  <c r="F1457" i="4"/>
  <c r="E1457" i="4"/>
  <c r="C1457" i="4"/>
  <c r="I1456" i="4"/>
  <c r="I1455" i="4"/>
  <c r="I1454" i="4"/>
  <c r="I1453" i="4"/>
  <c r="I1452" i="4"/>
  <c r="I1451" i="4"/>
  <c r="I1450" i="4"/>
  <c r="I1449" i="4"/>
  <c r="E1053" i="4"/>
  <c r="K356" i="4"/>
  <c r="J356" i="4"/>
  <c r="I356" i="4"/>
  <c r="H356" i="4"/>
  <c r="G356" i="4"/>
  <c r="F356" i="4"/>
  <c r="E356" i="4"/>
  <c r="D356" i="4"/>
  <c r="C356" i="4"/>
  <c r="I341" i="4"/>
  <c r="E341" i="4"/>
  <c r="C341" i="4"/>
  <c r="K324" i="4"/>
  <c r="J324" i="4"/>
  <c r="I324" i="4"/>
  <c r="H324" i="4"/>
  <c r="G324" i="4"/>
  <c r="F324" i="4"/>
  <c r="E324" i="4"/>
  <c r="D324" i="4"/>
  <c r="C324" i="4"/>
  <c r="E309" i="4"/>
  <c r="C309" i="4"/>
  <c r="J1457" i="4" l="1"/>
  <c r="F1388" i="4" s="1"/>
  <c r="C1053" i="4"/>
  <c r="G1053" i="4"/>
  <c r="C1036" i="4"/>
  <c r="G1036" i="4"/>
  <c r="I1457" i="4"/>
  <c r="F1387" i="4" s="1"/>
  <c r="K1521" i="4"/>
  <c r="F1391" i="4" s="1"/>
  <c r="L1521" i="4"/>
  <c r="F1392" i="4" s="1"/>
  <c r="G309" i="4"/>
  <c r="G341" i="4"/>
  <c r="L324" i="4"/>
  <c r="L356" i="4"/>
  <c r="G1387" i="4" l="1"/>
  <c r="G1392" i="4"/>
  <c r="F1399" i="4"/>
  <c r="G1399" i="4" s="1"/>
  <c r="F1400" i="4"/>
  <c r="G1400" i="4" s="1"/>
  <c r="G1388" i="4"/>
  <c r="G1391" i="4" l="1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<sst xmlns="http://schemas.openxmlformats.org/spreadsheetml/2006/main" count="796" uniqueCount="177">
  <si>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</si>
  <si>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</si>
  <si>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</si>
  <si>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</si>
  <si>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</si>
  <si>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</si>
  <si>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</si>
  <si>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</si>
  <si>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</si>
  <si>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</si>
  <si>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</si>
  <si>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</si>
  <si>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</si>
  <si>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</si>
  <si>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</si>
  <si>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</si>
  <si>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</si>
  <si>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</si>
  <si>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</si>
  <si>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</si>
  <si>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</si>
  <si>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</si>
  <si>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</si>
  <si>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</si>
  <si>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</si>
  <si>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</si>
  <si>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</si>
  <si>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</si>
  <si>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</si>
  <si>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</si>
  <si>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</si>
  <si>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</si>
  <si>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</si>
  <si>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</si>
  <si>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</si>
  <si>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</si>
  <si>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</si>
  <si>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</si>
  <si>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</si>
  <si>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</si>
  <si>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</si>
  <si>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</si>
  <si>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</si>
  <si>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</si>
  <si>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</si>
  <si>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</si>
  <si>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</si>
  <si>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</si>
  <si>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</si>
  <si>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</si>
  <si>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</si>
  <si>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</si>
  <si>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</si>
  <si>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</si>
  <si>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</si>
  <si>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</si>
  <si>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</si>
  <si>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</si>
  <si>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</si>
  <si>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</si>
  <si>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</si>
  <si>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</si>
  <si>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</si>
  <si>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</si>
  <si>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</si>
  <si>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</si>
  <si>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</si>
  <si>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</si>
  <si>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</si>
  <si>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</si>
  <si>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</si>
  <si>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</si>
  <si>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</si>
  <si>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</si>
  <si>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</si>
  <si>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</si>
  <si>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</si>
  <si>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</si>
  <si>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</si>
  <si>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</si>
  <si>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</si>
  <si>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</si>
  <si>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</si>
  <si>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</si>
  <si>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</si>
  <si>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</si>
  <si>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</si>
  <si>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</si>
  <si>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</si>
  <si>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</si>
  <si>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</si>
  <si>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</si>
  <si>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</si>
  <si>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</si>
  <si>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</si>
  <si>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</si>
  <si>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</si>
  <si>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</si>
  <si>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</si>
  <si>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</si>
  <si>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</si>
  <si>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</si>
  <si>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</si>
  <si>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</si>
  <si>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</si>
  <si>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</si>
  <si>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</si>
  <si>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</si>
  <si>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</si>
  <si>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</si>
  <si>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</si>
  <si>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</si>
  <si>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</si>
  <si>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</si>
  <si>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</si>
  <si>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</si>
  <si>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</si>
  <si>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</si>
  <si>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</si>
  <si>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</si>
  <si>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</si>
  <si>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</si>
  <si>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</si>
  <si>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</si>
  <si>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</si>
  <si>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</si>
  <si>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</si>
  <si>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</si>
  <si>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</si>
  <si>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</si>
  <si>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</si>
  <si>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</si>
  <si>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</si>
  <si>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</si>
  <si>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</si>
  <si>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</si>
  <si>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</si>
  <si>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</si>
  <si>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</si>
  <si>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</si>
  <si>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</si>
  <si>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</si>
  <si>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</si>
  <si>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</si>
  <si>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</si>
  <si>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</si>
  <si>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</si>
  <si>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</si>
  <si>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</si>
  <si>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</si>
  <si>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</si>
  <si>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</si>
  <si>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</si>
  <si>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t>AÑO 2020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</si>
  <si>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</si>
  <si>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2021</t>
  </si>
  <si>
    <t>JULIO 2021</t>
  </si>
  <si>
    <t>1B.- COMPARACIONES JULIO 2020 Y JULIO 2021</t>
  </si>
  <si>
    <t>1C.- COMPARACIONES DE DATOS ACUMULADOS DE ENERO - JULIO 2020 - 2021</t>
  </si>
  <si>
    <t>ENERO - JULIO 2020</t>
  </si>
  <si>
    <t>ENERO - JULIO 2021</t>
  </si>
  <si>
    <t>2B.- COMPARACIONES JULIO 2020 Y JULIO 2021</t>
  </si>
  <si>
    <t>2C.- COMPARACIONES DE DATOS ACUMULADOS DE ENERO - JULIO 2020 - 2021</t>
  </si>
  <si>
    <t>3B.- COMPARACIONES JULIO 2020 Y JULIO 2021</t>
  </si>
  <si>
    <t>3C.- COMPARACIONES DE DATOS ACUMULADOS DE ENERO - JULIO 2020 - 2021</t>
  </si>
  <si>
    <t>4B.- COMPARACIONES JULIO 2020 Y JULIO 2021</t>
  </si>
  <si>
    <t>4C.- COMPARACIONES DE DATOS ACUMULADOS DE ENERO - JULIO 2020 - 2021</t>
  </si>
  <si>
    <t>5B.- COMPARACIONES JULIO 2020 Y JULIO 2021</t>
  </si>
  <si>
    <t>5C.- COMPARACIONES DE DATOS ACUMULADOS DE ENERO - JULIO 2020 - 2021</t>
  </si>
  <si>
    <t>6B.- COMPARACIONES JULIO 2020 Y JULIO 2021</t>
  </si>
  <si>
    <t>6C.- COMPARACIONES DE DATOS ACUMULADOS DE ENERO - JULIO 2020 - 2021</t>
  </si>
  <si>
    <t>7B.- COMPARACIONES JULIO 2020 Y JULIO 2021</t>
  </si>
  <si>
    <t>7C.- COMPARACIONES DE DATOS ACUMULADOS DE ENERO - JULIO 2020 - 2021</t>
  </si>
  <si>
    <t>8B.- COMPARACIONES JULIO 2020 Y JULIO 2021</t>
  </si>
  <si>
    <t>8C.- COMPARACIONES DE DATOS ACUMULADOS DE ENERO - JULIO 2020 - 2021</t>
  </si>
  <si>
    <t>JULIO</t>
  </si>
  <si>
    <t>JULIO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</si>
</sst>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1"/>
      <color theme="0"/>
      <name val="Arial"/>
      <family val="2"/>
    </font>
    <font>
      <sz val="11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  <family val="2"/>
    </font>
    <font>
      <b/>
      <sz val="10"/>
      <color rgb="FF595959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b/>
      <sz val="10"/>
      <color rgb="FFFF66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7" fillId="0" borderId="0"/>
    <xf numFmtId="0" fontId="68" fillId="0" borderId="0"/>
  </cellStyleXfs>
  <cellXfs count="423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10" fontId="1" fillId="3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0" fontId="2" fillId="5" borderId="2" xfId="0" applyNumberFormat="1" applyFont="1" applyFill="1" applyBorder="1" applyAlignment="1">
      <alignment horizontal="center" vertical="center"/>
    </xf>
    <xf numFmtId="3" fontId="36" fillId="3" borderId="0" xfId="0" applyNumberFormat="1" applyFont="1" applyFill="1" applyBorder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3" xfId="0" applyFont="1" applyBorder="1" applyAlignment="1">
      <alignment horizontal="right"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0" fontId="33" fillId="10" borderId="2" xfId="0" applyFont="1" applyFill="1" applyBorder="1" applyAlignment="1">
      <alignment horizontal="left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right" vertical="center"/>
    </xf>
    <xf numFmtId="0" fontId="38" fillId="8" borderId="1" xfId="0" applyFont="1" applyFill="1" applyBorder="1" applyAlignment="1">
      <alignment vertical="center"/>
    </xf>
    <xf numFmtId="0" fontId="38" fillId="8" borderId="1" xfId="0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3" fontId="37" fillId="0" borderId="0" xfId="0" applyNumberFormat="1" applyFont="1" applyFill="1" applyBorder="1" applyAlignment="1">
      <alignment horizontal="center" vertical="center"/>
    </xf>
    <xf numFmtId="49" fontId="44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7" fillId="12" borderId="0" xfId="0" applyFont="1" applyFill="1" applyAlignment="1">
      <alignment vertical="center"/>
    </xf>
    <xf numFmtId="49" fontId="48" fillId="12" borderId="0" xfId="0" applyNumberFormat="1" applyFont="1" applyFill="1" applyAlignment="1">
      <alignment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9" fillId="4" borderId="2" xfId="0" applyFont="1" applyFill="1" applyBorder="1" applyAlignment="1">
      <alignment horizontal="center" vertical="center"/>
    </xf>
    <xf numFmtId="10" fontId="50" fillId="4" borderId="1" xfId="2" applyNumberFormat="1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0" fontId="51" fillId="4" borderId="1" xfId="0" applyFont="1" applyFill="1" applyBorder="1" applyAlignment="1">
      <alignment vertical="center"/>
    </xf>
    <xf numFmtId="0" fontId="51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vertical="center"/>
    </xf>
    <xf numFmtId="0" fontId="52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vertical="center" wrapText="1"/>
    </xf>
    <xf numFmtId="0" fontId="52" fillId="12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54" fillId="4" borderId="2" xfId="0" applyFont="1" applyFill="1" applyBorder="1" applyAlignment="1">
      <alignment vertical="center"/>
    </xf>
    <xf numFmtId="0" fontId="54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5" fillId="3" borderId="0" xfId="0" applyFont="1" applyFill="1" applyAlignment="1">
      <alignment vertical="center"/>
    </xf>
    <xf numFmtId="0" fontId="55" fillId="3" borderId="7" xfId="0" applyFont="1" applyFill="1" applyBorder="1" applyAlignment="1">
      <alignment vertical="center"/>
    </xf>
    <xf numFmtId="0" fontId="55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5" fillId="3" borderId="8" xfId="0" applyFont="1" applyFill="1" applyBorder="1" applyAlignment="1">
      <alignment vertical="center"/>
    </xf>
    <xf numFmtId="0" fontId="56" fillId="3" borderId="5" xfId="0" applyFont="1" applyFill="1" applyBorder="1" applyAlignment="1">
      <alignment vertical="center"/>
    </xf>
    <xf numFmtId="0" fontId="58" fillId="12" borderId="0" xfId="0" applyFont="1" applyFill="1" applyBorder="1" applyAlignment="1">
      <alignment vertical="center"/>
    </xf>
    <xf numFmtId="0" fontId="56" fillId="3" borderId="0" xfId="0" applyFont="1" applyFill="1" applyBorder="1" applyAlignment="1">
      <alignment vertical="center"/>
    </xf>
    <xf numFmtId="0" fontId="60" fillId="3" borderId="7" xfId="0" applyFont="1" applyFill="1" applyBorder="1" applyAlignment="1">
      <alignment vertical="center"/>
    </xf>
    <xf numFmtId="0" fontId="60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2" fillId="12" borderId="0" xfId="0" applyFont="1" applyFill="1" applyBorder="1" applyAlignment="1">
      <alignment vertical="center"/>
    </xf>
    <xf numFmtId="0" fontId="41" fillId="12" borderId="0" xfId="0" applyFont="1" applyFill="1" applyBorder="1" applyAlignment="1">
      <alignment vertical="center"/>
    </xf>
    <xf numFmtId="0" fontId="53" fillId="12" borderId="0" xfId="0" applyFont="1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0" fontId="62" fillId="4" borderId="2" xfId="0" applyFont="1" applyFill="1" applyBorder="1" applyAlignment="1">
      <alignment horizontal="center" vertical="center"/>
    </xf>
    <xf numFmtId="0" fontId="54" fillId="4" borderId="1" xfId="0" applyFont="1" applyFill="1" applyBorder="1" applyAlignment="1">
      <alignment horizontal="center" vertical="center"/>
    </xf>
    <xf numFmtId="0" fontId="54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3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4" fillId="8" borderId="2" xfId="3" applyNumberFormat="1" applyFont="1" applyFill="1" applyBorder="1" applyAlignment="1">
      <alignment horizontal="center" vertical="center"/>
    </xf>
    <xf numFmtId="0" fontId="64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9" fillId="12" borderId="0" xfId="0" applyFont="1" applyFill="1" applyBorder="1" applyAlignment="1">
      <alignment vertical="center"/>
    </xf>
    <xf numFmtId="0" fontId="55" fillId="3" borderId="10" xfId="0" applyFont="1" applyFill="1" applyBorder="1" applyAlignment="1">
      <alignment vertical="center"/>
    </xf>
    <xf numFmtId="0" fontId="55" fillId="3" borderId="11" xfId="0" applyFont="1" applyFill="1" applyBorder="1" applyAlignment="1">
      <alignment vertical="center"/>
    </xf>
    <xf numFmtId="0" fontId="55" fillId="3" borderId="12" xfId="0" applyFont="1" applyFill="1" applyBorder="1" applyAlignment="1">
      <alignment vertical="center"/>
    </xf>
    <xf numFmtId="0" fontId="58" fillId="12" borderId="13" xfId="0" applyFont="1" applyFill="1" applyBorder="1" applyAlignment="1">
      <alignment vertical="center"/>
    </xf>
    <xf numFmtId="0" fontId="60" fillId="3" borderId="14" xfId="0" applyFont="1" applyFill="1" applyBorder="1" applyAlignment="1">
      <alignment vertical="center"/>
    </xf>
    <xf numFmtId="0" fontId="56" fillId="3" borderId="13" xfId="0" applyFont="1" applyFill="1" applyBorder="1" applyAlignment="1">
      <alignment vertical="center"/>
    </xf>
    <xf numFmtId="0" fontId="55" fillId="3" borderId="15" xfId="0" applyFont="1" applyFill="1" applyBorder="1" applyAlignment="1">
      <alignment vertical="center"/>
    </xf>
    <xf numFmtId="0" fontId="60" fillId="3" borderId="16" xfId="0" applyFont="1" applyFill="1" applyBorder="1" applyAlignment="1">
      <alignment vertical="center"/>
    </xf>
    <xf numFmtId="0" fontId="55" fillId="3" borderId="17" xfId="0" applyFont="1" applyFill="1" applyBorder="1" applyAlignment="1">
      <alignment vertical="center"/>
    </xf>
    <xf numFmtId="0" fontId="55" fillId="3" borderId="16" xfId="0" applyFont="1" applyFill="1" applyBorder="1" applyAlignment="1">
      <alignment vertical="center"/>
    </xf>
    <xf numFmtId="0" fontId="58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3" fontId="72" fillId="0" borderId="21" xfId="0" applyNumberFormat="1" applyFont="1" applyBorder="1" applyAlignment="1">
      <alignment horizontal="right" vertical="center"/>
    </xf>
    <xf numFmtId="3" fontId="72" fillId="0" borderId="0" xfId="0" applyNumberFormat="1" applyFont="1" applyAlignment="1">
      <alignment horizontal="right" vertical="center"/>
    </xf>
    <xf numFmtId="3" fontId="73" fillId="14" borderId="22" xfId="0" applyNumberFormat="1" applyFont="1" applyFill="1" applyBorder="1" applyAlignment="1">
      <alignment horizontal="right" vertical="center"/>
    </xf>
    <xf numFmtId="10" fontId="73" fillId="14" borderId="22" xfId="0" applyNumberFormat="1" applyFont="1" applyFill="1" applyBorder="1" applyAlignment="1">
      <alignment horizontal="right" vertical="center"/>
    </xf>
    <xf numFmtId="2" fontId="73" fillId="14" borderId="20" xfId="0" applyNumberFormat="1" applyFont="1" applyFill="1" applyBorder="1" applyAlignment="1">
      <alignment horizontal="right" vertical="center"/>
    </xf>
    <xf numFmtId="3" fontId="71" fillId="15" borderId="20" xfId="0" applyNumberFormat="1" applyFont="1" applyFill="1" applyBorder="1" applyAlignment="1">
      <alignment horizontal="center" vertical="center"/>
    </xf>
    <xf numFmtId="3" fontId="70" fillId="13" borderId="0" xfId="0" applyNumberFormat="1" applyFont="1" applyFill="1" applyAlignment="1">
      <alignment horizontal="center" vertical="center"/>
    </xf>
    <xf numFmtId="3" fontId="71" fillId="13" borderId="0" xfId="0" applyNumberFormat="1" applyFont="1" applyFill="1" applyAlignment="1">
      <alignment horizontal="center" vertical="center"/>
    </xf>
    <xf numFmtId="3" fontId="70" fillId="13" borderId="20" xfId="0" applyNumberFormat="1" applyFont="1" applyFill="1" applyBorder="1" applyAlignment="1">
      <alignment horizontal="center" vertical="center"/>
    </xf>
    <xf numFmtId="3" fontId="71" fillId="13" borderId="20" xfId="0" applyNumberFormat="1" applyFont="1" applyFill="1" applyBorder="1" applyAlignment="1">
      <alignment horizontal="center" vertical="center"/>
    </xf>
    <xf numFmtId="3" fontId="71" fillId="15" borderId="22" xfId="0" applyNumberFormat="1" applyFont="1" applyFill="1" applyBorder="1" applyAlignment="1">
      <alignment horizontal="center" vertical="center"/>
    </xf>
    <xf numFmtId="10" fontId="71" fillId="15" borderId="22" xfId="0" applyNumberFormat="1" applyFont="1" applyFill="1" applyBorder="1" applyAlignment="1">
      <alignment horizontal="center" vertical="center"/>
    </xf>
    <xf numFmtId="2" fontId="71" fillId="15" borderId="20" xfId="0" applyNumberFormat="1" applyFont="1" applyFill="1" applyBorder="1" applyAlignment="1">
      <alignment horizontal="center" vertical="center"/>
    </xf>
    <xf numFmtId="4" fontId="70" fillId="13" borderId="0" xfId="0" applyNumberFormat="1" applyFont="1" applyFill="1" applyAlignment="1">
      <alignment horizontal="center" vertical="center"/>
    </xf>
    <xf numFmtId="4" fontId="71" fillId="13" borderId="0" xfId="0" applyNumberFormat="1" applyFont="1" applyFill="1" applyAlignment="1">
      <alignment horizontal="center" vertical="center"/>
    </xf>
    <xf numFmtId="4" fontId="70" fillId="13" borderId="20" xfId="0" applyNumberFormat="1" applyFont="1" applyFill="1" applyBorder="1" applyAlignment="1">
      <alignment horizontal="center" vertical="center"/>
    </xf>
    <xf numFmtId="4" fontId="71" fillId="13" borderId="20" xfId="0" applyNumberFormat="1" applyFont="1" applyFill="1" applyBorder="1" applyAlignment="1">
      <alignment horizontal="center" vertical="center"/>
    </xf>
    <xf numFmtId="49" fontId="69" fillId="0" borderId="0" xfId="0" applyNumberFormat="1" applyFont="1" applyAlignment="1">
      <alignment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3" fontId="71" fillId="0" borderId="20" xfId="0" applyNumberFormat="1" applyFont="1" applyBorder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3" fontId="70" fillId="0" borderId="0" xfId="5" applyNumberFormat="1" applyFont="1" applyFill="1" applyAlignment="1">
      <alignment horizontal="center" vertical="center"/>
    </xf>
    <xf numFmtId="3" fontId="71" fillId="15" borderId="22" xfId="5" applyNumberFormat="1" applyFont="1" applyFill="1" applyBorder="1" applyAlignment="1">
      <alignment horizontal="center" vertical="center"/>
    </xf>
    <xf numFmtId="3" fontId="74" fillId="0" borderId="0" xfId="5" applyNumberFormat="1" applyFont="1" applyFill="1" applyAlignment="1">
      <alignment horizontal="center" vertical="center"/>
    </xf>
    <xf numFmtId="3" fontId="74" fillId="15" borderId="22" xfId="5" applyNumberFormat="1" applyFont="1" applyFill="1" applyBorder="1" applyAlignment="1">
      <alignment horizontal="center" vertical="center"/>
    </xf>
    <xf numFmtId="10" fontId="75" fillId="0" borderId="0" xfId="5" applyNumberFormat="1" applyFont="1" applyFill="1" applyAlignment="1">
      <alignment horizontal="center" vertical="center"/>
    </xf>
    <xf numFmtId="10" fontId="75" fillId="15" borderId="22" xfId="5" applyNumberFormat="1" applyFont="1" applyFill="1" applyBorder="1" applyAlignment="1">
      <alignment horizontal="center" vertical="center"/>
    </xf>
    <xf numFmtId="2" fontId="76" fillId="0" borderId="0" xfId="5" applyNumberFormat="1" applyFont="1" applyFill="1" applyAlignment="1">
      <alignment horizontal="center" vertical="center"/>
    </xf>
    <xf numFmtId="2" fontId="76" fillId="15" borderId="22" xfId="5" applyNumberFormat="1" applyFont="1" applyFill="1" applyBorder="1" applyAlignment="1">
      <alignment horizontal="center" vertical="center"/>
    </xf>
    <xf numFmtId="3" fontId="77" fillId="0" borderId="0" xfId="5" applyNumberFormat="1" applyFont="1" applyFill="1" applyAlignment="1">
      <alignment horizontal="center" vertical="center"/>
    </xf>
    <xf numFmtId="3" fontId="77" fillId="15" borderId="22" xfId="5" applyNumberFormat="1" applyFont="1" applyFill="1" applyBorder="1" applyAlignment="1">
      <alignment horizontal="center"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3" fontId="70" fillId="0" borderId="0" xfId="5" applyNumberFormat="1" applyFont="1" applyFill="1" applyAlignment="1">
      <alignment horizontal="center" vertical="center"/>
    </xf>
    <xf numFmtId="3" fontId="71" fillId="15" borderId="22" xfId="5" applyNumberFormat="1" applyFont="1" applyFill="1" applyBorder="1" applyAlignment="1">
      <alignment horizontal="center" vertical="center"/>
    </xf>
    <xf numFmtId="3" fontId="74" fillId="0" borderId="0" xfId="5" applyNumberFormat="1" applyFont="1" applyFill="1" applyAlignment="1">
      <alignment horizontal="center" vertical="center"/>
    </xf>
    <xf numFmtId="3" fontId="74" fillId="15" borderId="22" xfId="5" applyNumberFormat="1" applyFont="1" applyFill="1" applyBorder="1" applyAlignment="1">
      <alignment horizontal="center" vertical="center"/>
    </xf>
    <xf numFmtId="10" fontId="75" fillId="0" borderId="0" xfId="5" applyNumberFormat="1" applyFont="1" applyFill="1" applyAlignment="1">
      <alignment horizontal="center" vertical="center"/>
    </xf>
    <xf numFmtId="10" fontId="75" fillId="15" borderId="22" xfId="5" applyNumberFormat="1" applyFont="1" applyFill="1" applyBorder="1" applyAlignment="1">
      <alignment horizontal="center" vertical="center"/>
    </xf>
    <xf numFmtId="2" fontId="76" fillId="0" borderId="0" xfId="5" applyNumberFormat="1" applyFont="1" applyFill="1" applyAlignment="1">
      <alignment horizontal="center" vertical="center"/>
    </xf>
    <xf numFmtId="2" fontId="76" fillId="15" borderId="22" xfId="5" applyNumberFormat="1" applyFont="1" applyFill="1" applyBorder="1" applyAlignment="1">
      <alignment horizontal="center" vertical="center"/>
    </xf>
    <xf numFmtId="3" fontId="77" fillId="0" borderId="0" xfId="5" applyNumberFormat="1" applyFont="1" applyFill="1" applyAlignment="1">
      <alignment horizontal="center" vertical="center"/>
    </xf>
    <xf numFmtId="3" fontId="77" fillId="15" borderId="22" xfId="5" applyNumberFormat="1" applyFont="1" applyFill="1" applyBorder="1" applyAlignment="1">
      <alignment horizontal="center"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3" fontId="70" fillId="0" borderId="0" xfId="5" applyNumberFormat="1" applyFont="1" applyFill="1" applyAlignment="1">
      <alignment horizontal="center" vertical="center"/>
    </xf>
    <xf numFmtId="3" fontId="71" fillId="15" borderId="22" xfId="5" applyNumberFormat="1" applyFont="1" applyFill="1" applyBorder="1" applyAlignment="1">
      <alignment horizontal="center" vertical="center"/>
    </xf>
    <xf numFmtId="3" fontId="74" fillId="0" borderId="0" xfId="5" applyNumberFormat="1" applyFont="1" applyFill="1" applyAlignment="1">
      <alignment horizontal="center" vertical="center"/>
    </xf>
    <xf numFmtId="3" fontId="74" fillId="15" borderId="22" xfId="5" applyNumberFormat="1" applyFont="1" applyFill="1" applyBorder="1" applyAlignment="1">
      <alignment horizontal="center" vertical="center"/>
    </xf>
    <xf numFmtId="10" fontId="75" fillId="0" borderId="0" xfId="5" applyNumberFormat="1" applyFont="1" applyFill="1" applyAlignment="1">
      <alignment horizontal="center" vertical="center"/>
    </xf>
    <xf numFmtId="10" fontId="75" fillId="15" borderId="22" xfId="5" applyNumberFormat="1" applyFont="1" applyFill="1" applyBorder="1" applyAlignment="1">
      <alignment horizontal="center" vertical="center"/>
    </xf>
    <xf numFmtId="2" fontId="76" fillId="0" borderId="0" xfId="5" applyNumberFormat="1" applyFont="1" applyFill="1" applyAlignment="1">
      <alignment horizontal="center" vertical="center"/>
    </xf>
    <xf numFmtId="2" fontId="76" fillId="15" borderId="22" xfId="5" applyNumberFormat="1" applyFont="1" applyFill="1" applyBorder="1" applyAlignment="1">
      <alignment horizontal="center" vertical="center"/>
    </xf>
    <xf numFmtId="3" fontId="77" fillId="0" borderId="0" xfId="5" applyNumberFormat="1" applyFont="1" applyFill="1" applyAlignment="1">
      <alignment horizontal="center" vertical="center"/>
    </xf>
    <xf numFmtId="3" fontId="77" fillId="15" borderId="22" xfId="5" applyNumberFormat="1" applyFont="1" applyFill="1" applyBorder="1" applyAlignment="1">
      <alignment horizontal="center"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3" fontId="70" fillId="0" borderId="0" xfId="5" applyNumberFormat="1" applyFont="1" applyFill="1" applyAlignment="1">
      <alignment horizontal="center" vertical="center"/>
    </xf>
    <xf numFmtId="3" fontId="71" fillId="15" borderId="22" xfId="5" applyNumberFormat="1" applyFont="1" applyFill="1" applyBorder="1" applyAlignment="1">
      <alignment horizontal="center" vertical="center"/>
    </xf>
    <xf numFmtId="3" fontId="74" fillId="0" borderId="0" xfId="5" applyNumberFormat="1" applyFont="1" applyFill="1" applyAlignment="1">
      <alignment horizontal="center" vertical="center"/>
    </xf>
    <xf numFmtId="3" fontId="74" fillId="15" borderId="22" xfId="5" applyNumberFormat="1" applyFont="1" applyFill="1" applyBorder="1" applyAlignment="1">
      <alignment horizontal="center" vertical="center"/>
    </xf>
    <xf numFmtId="10" fontId="75" fillId="0" borderId="0" xfId="5" applyNumberFormat="1" applyFont="1" applyFill="1" applyAlignment="1">
      <alignment horizontal="center" vertical="center"/>
    </xf>
    <xf numFmtId="10" fontId="75" fillId="15" borderId="22" xfId="5" applyNumberFormat="1" applyFont="1" applyFill="1" applyBorder="1" applyAlignment="1">
      <alignment horizontal="center" vertical="center"/>
    </xf>
    <xf numFmtId="2" fontId="76" fillId="0" borderId="0" xfId="5" applyNumberFormat="1" applyFont="1" applyFill="1" applyAlignment="1">
      <alignment horizontal="center" vertical="center"/>
    </xf>
    <xf numFmtId="2" fontId="76" fillId="15" borderId="22" xfId="5" applyNumberFormat="1" applyFont="1" applyFill="1" applyBorder="1" applyAlignment="1">
      <alignment horizontal="center" vertical="center"/>
    </xf>
    <xf numFmtId="3" fontId="77" fillId="0" borderId="0" xfId="5" applyNumberFormat="1" applyFont="1" applyFill="1" applyAlignment="1">
      <alignment horizontal="center" vertical="center"/>
    </xf>
    <xf numFmtId="3" fontId="77" fillId="15" borderId="22" xfId="5" applyNumberFormat="1" applyFont="1" applyFill="1" applyBorder="1" applyAlignment="1">
      <alignment horizontal="center"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3" fontId="70" fillId="0" borderId="0" xfId="5" applyNumberFormat="1" applyFont="1" applyFill="1" applyAlignment="1">
      <alignment horizontal="center" vertical="center"/>
    </xf>
    <xf numFmtId="3" fontId="71" fillId="15" borderId="22" xfId="5" applyNumberFormat="1" applyFont="1" applyFill="1" applyBorder="1" applyAlignment="1">
      <alignment horizontal="center" vertical="center"/>
    </xf>
    <xf numFmtId="3" fontId="74" fillId="0" borderId="0" xfId="5" applyNumberFormat="1" applyFont="1" applyFill="1" applyAlignment="1">
      <alignment horizontal="center" vertical="center"/>
    </xf>
    <xf numFmtId="3" fontId="74" fillId="15" borderId="22" xfId="5" applyNumberFormat="1" applyFont="1" applyFill="1" applyBorder="1" applyAlignment="1">
      <alignment horizontal="center" vertical="center"/>
    </xf>
    <xf numFmtId="10" fontId="75" fillId="0" borderId="0" xfId="5" applyNumberFormat="1" applyFont="1" applyFill="1" applyAlignment="1">
      <alignment horizontal="center" vertical="center"/>
    </xf>
    <xf numFmtId="10" fontId="75" fillId="15" borderId="22" xfId="5" applyNumberFormat="1" applyFont="1" applyFill="1" applyBorder="1" applyAlignment="1">
      <alignment horizontal="center" vertical="center"/>
    </xf>
    <xf numFmtId="2" fontId="76" fillId="0" borderId="0" xfId="5" applyNumberFormat="1" applyFont="1" applyFill="1" applyAlignment="1">
      <alignment horizontal="center" vertical="center"/>
    </xf>
    <xf numFmtId="2" fontId="76" fillId="15" borderId="22" xfId="5" applyNumberFormat="1" applyFont="1" applyFill="1" applyBorder="1" applyAlignment="1">
      <alignment horizontal="center" vertical="center"/>
    </xf>
    <xf numFmtId="3" fontId="77" fillId="0" borderId="0" xfId="5" applyNumberFormat="1" applyFont="1" applyFill="1" applyAlignment="1">
      <alignment horizontal="center" vertical="center"/>
    </xf>
    <xf numFmtId="3" fontId="77" fillId="15" borderId="22" xfId="5" applyNumberFormat="1" applyFont="1" applyFill="1" applyBorder="1" applyAlignment="1">
      <alignment horizontal="center"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3" fontId="70" fillId="0" borderId="0" xfId="5" applyNumberFormat="1" applyFont="1" applyFill="1" applyAlignment="1">
      <alignment horizontal="center" vertical="center"/>
    </xf>
    <xf numFmtId="3" fontId="71" fillId="15" borderId="22" xfId="5" applyNumberFormat="1" applyFont="1" applyFill="1" applyBorder="1" applyAlignment="1">
      <alignment horizontal="center" vertical="center"/>
    </xf>
    <xf numFmtId="3" fontId="74" fillId="0" borderId="0" xfId="5" applyNumberFormat="1" applyFont="1" applyFill="1" applyAlignment="1">
      <alignment horizontal="center" vertical="center"/>
    </xf>
    <xf numFmtId="3" fontId="74" fillId="15" borderId="22" xfId="5" applyNumberFormat="1" applyFont="1" applyFill="1" applyBorder="1" applyAlignment="1">
      <alignment horizontal="center" vertical="center"/>
    </xf>
    <xf numFmtId="10" fontId="75" fillId="0" borderId="0" xfId="5" applyNumberFormat="1" applyFont="1" applyFill="1" applyAlignment="1">
      <alignment horizontal="center" vertical="center"/>
    </xf>
    <xf numFmtId="10" fontId="75" fillId="15" borderId="22" xfId="5" applyNumberFormat="1" applyFont="1" applyFill="1" applyBorder="1" applyAlignment="1">
      <alignment horizontal="center" vertical="center"/>
    </xf>
    <xf numFmtId="2" fontId="76" fillId="0" borderId="0" xfId="5" applyNumberFormat="1" applyFont="1" applyFill="1" applyAlignment="1">
      <alignment horizontal="center" vertical="center"/>
    </xf>
    <xf numFmtId="2" fontId="76" fillId="15" borderId="22" xfId="5" applyNumberFormat="1" applyFont="1" applyFill="1" applyBorder="1" applyAlignment="1">
      <alignment horizontal="center" vertical="center"/>
    </xf>
    <xf numFmtId="3" fontId="77" fillId="0" borderId="0" xfId="5" applyNumberFormat="1" applyFont="1" applyFill="1" applyAlignment="1">
      <alignment horizontal="center" vertical="center"/>
    </xf>
    <xf numFmtId="3" fontId="77" fillId="15" borderId="22" xfId="5" applyNumberFormat="1" applyFont="1" applyFill="1" applyBorder="1" applyAlignment="1">
      <alignment horizontal="center"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3" fontId="70" fillId="0" borderId="0" xfId="5" applyNumberFormat="1" applyFont="1" applyFill="1" applyAlignment="1">
      <alignment horizontal="center" vertical="center"/>
    </xf>
    <xf numFmtId="3" fontId="71" fillId="15" borderId="22" xfId="5" applyNumberFormat="1" applyFont="1" applyFill="1" applyBorder="1" applyAlignment="1">
      <alignment horizontal="center" vertical="center"/>
    </xf>
    <xf numFmtId="3" fontId="74" fillId="0" borderId="0" xfId="5" applyNumberFormat="1" applyFont="1" applyFill="1" applyAlignment="1">
      <alignment horizontal="center" vertical="center"/>
    </xf>
    <xf numFmtId="3" fontId="74" fillId="15" borderId="22" xfId="5" applyNumberFormat="1" applyFont="1" applyFill="1" applyBorder="1" applyAlignment="1">
      <alignment horizontal="center" vertical="center"/>
    </xf>
    <xf numFmtId="10" fontId="75" fillId="0" borderId="0" xfId="5" applyNumberFormat="1" applyFont="1" applyFill="1" applyAlignment="1">
      <alignment horizontal="center" vertical="center"/>
    </xf>
    <xf numFmtId="10" fontId="75" fillId="15" borderId="22" xfId="5" applyNumberFormat="1" applyFont="1" applyFill="1" applyBorder="1" applyAlignment="1">
      <alignment horizontal="center" vertical="center"/>
    </xf>
    <xf numFmtId="2" fontId="76" fillId="0" borderId="0" xfId="5" applyNumberFormat="1" applyFont="1" applyFill="1" applyAlignment="1">
      <alignment horizontal="center" vertical="center"/>
    </xf>
    <xf numFmtId="2" fontId="76" fillId="15" borderId="22" xfId="5" applyNumberFormat="1" applyFont="1" applyFill="1" applyBorder="1" applyAlignment="1">
      <alignment horizontal="center" vertical="center"/>
    </xf>
    <xf numFmtId="3" fontId="77" fillId="0" borderId="0" xfId="5" applyNumberFormat="1" applyFont="1" applyFill="1" applyAlignment="1">
      <alignment horizontal="center" vertical="center"/>
    </xf>
    <xf numFmtId="3" fontId="77" fillId="15" borderId="22" xfId="5" applyNumberFormat="1" applyFont="1" applyFill="1" applyBorder="1" applyAlignment="1">
      <alignment horizontal="center"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0" fontId="37" fillId="0" borderId="0" xfId="0" applyFont="1" applyFill="1" applyBorder="1" applyAlignment="1">
      <alignment horizontal="center" vertical="center"/>
    </xf>
    <xf numFmtId="0" fontId="41" fillId="12" borderId="0" xfId="0" applyFont="1" applyFill="1" applyAlignment="1">
      <alignment horizontal="center" vertical="center"/>
    </xf>
    <xf numFmtId="3" fontId="70" fillId="0" borderId="20" xfId="5" applyNumberFormat="1" applyFont="1" applyFill="1" applyBorder="1" applyAlignment="1">
      <alignment horizontal="center" vertical="center"/>
    </xf>
    <xf numFmtId="10" fontId="71" fillId="0" borderId="20" xfId="5" applyNumberFormat="1" applyFont="1" applyFill="1" applyBorder="1" applyAlignment="1">
      <alignment horizontal="center" vertical="center"/>
    </xf>
    <xf numFmtId="3" fontId="71" fillId="0" borderId="0" xfId="5" applyNumberFormat="1" applyFont="1" applyFill="1" applyAlignment="1">
      <alignment horizontal="center" vertical="center"/>
    </xf>
    <xf numFmtId="3" fontId="70" fillId="0" borderId="21" xfId="5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3" fillId="8" borderId="2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1" fillId="0" borderId="21" xfId="5" applyNumberFormat="1" applyFont="1" applyFill="1" applyBorder="1" applyAlignment="1">
      <alignment horizontal="center" vertical="center"/>
    </xf>
    <xf numFmtId="0" fontId="71" fillId="0" borderId="0" xfId="5" applyFont="1" applyFill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Fill="1" applyBorder="1" applyAlignment="1">
      <alignment horizontal="left" vertical="center"/>
    </xf>
    <xf numFmtId="0" fontId="66" fillId="16" borderId="0" xfId="0" applyFont="1" applyFill="1" applyAlignment="1">
      <alignment horizontal="center" vertical="center"/>
    </xf>
    <xf numFmtId="0" fontId="56" fillId="3" borderId="7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left" vertical="center"/>
    </xf>
    <xf numFmtId="0" fontId="57" fillId="3" borderId="0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56" fillId="3" borderId="16" xfId="0" applyFont="1" applyFill="1" applyBorder="1" applyAlignment="1">
      <alignment horizontal="left" vertical="center" wrapText="1"/>
    </xf>
    <xf numFmtId="0" fontId="56" fillId="3" borderId="0" xfId="0" applyFont="1" applyFill="1" applyBorder="1" applyAlignment="1">
      <alignment horizontal="left" vertical="center" wrapText="1"/>
    </xf>
    <xf numFmtId="0" fontId="57" fillId="3" borderId="0" xfId="0" applyFont="1" applyFill="1" applyBorder="1" applyAlignment="1">
      <alignment horizontal="left" vertical="center" wrapText="1"/>
    </xf>
    <xf numFmtId="0" fontId="56" fillId="3" borderId="18" xfId="0" applyFont="1" applyFill="1" applyBorder="1" applyAlignment="1">
      <alignment horizontal="left" vertical="center" wrapText="1"/>
    </xf>
    <xf numFmtId="0" fontId="56" fillId="3" borderId="11" xfId="0" applyFont="1" applyFill="1" applyBorder="1" applyAlignment="1">
      <alignment horizontal="left" vertical="center" wrapText="1"/>
    </xf>
    <xf numFmtId="0" fontId="57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7" fillId="3" borderId="11" xfId="0" applyFont="1" applyFill="1" applyBorder="1" applyAlignment="1">
      <alignment horizontal="left" vertical="center" wrapText="1"/>
    </xf>
    <xf numFmtId="0" fontId="57" fillId="3" borderId="19" xfId="0" applyFont="1" applyFill="1" applyBorder="1" applyAlignment="1">
      <alignment horizontal="left" vertical="center" wrapText="1"/>
    </xf>
    <xf numFmtId="0" fontId="56" fillId="3" borderId="14" xfId="0" applyFont="1" applyFill="1" applyBorder="1" applyAlignment="1">
      <alignment horizontal="left" vertical="center"/>
    </xf>
    <xf numFmtId="0" fontId="56" fillId="3" borderId="13" xfId="0" applyFont="1" applyFill="1" applyBorder="1" applyAlignment="1">
      <alignment horizontal="left" vertical="center"/>
    </xf>
    <xf numFmtId="0" fontId="57" fillId="3" borderId="18" xfId="0" applyFont="1" applyFill="1" applyBorder="1" applyAlignment="1">
      <alignment horizontal="left" vertical="center"/>
    </xf>
    <xf numFmtId="0" fontId="57" fillId="3" borderId="11" xfId="0" applyFont="1" applyFill="1" applyBorder="1" applyAlignment="1">
      <alignment horizontal="left" vertical="center"/>
    </xf>
    <xf numFmtId="3" fontId="70" fillId="0" borderId="0" xfId="5" applyNumberFormat="1" applyFont="1" applyFill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71" fillId="0" borderId="21" xfId="0" applyNumberFormat="1" applyFont="1" applyBorder="1" applyAlignment="1">
      <alignment horizontal="center" vertical="center"/>
    </xf>
    <xf numFmtId="3" fontId="71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71" fillId="0" borderId="0" xfId="0" applyNumberFormat="1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10" fontId="71" fillId="0" borderId="0" xfId="5" applyNumberFormat="1" applyFont="1" applyFill="1" applyAlignment="1">
      <alignment horizontal="center" vertical="center"/>
    </xf>
    <xf numFmtId="0" fontId="40" fillId="11" borderId="0" xfId="0" applyFont="1" applyFill="1" applyAlignment="1">
      <alignment horizontal="center" vertical="center"/>
    </xf>
    <xf numFmtId="10" fontId="71" fillId="0" borderId="20" xfId="0" applyNumberFormat="1" applyFont="1" applyBorder="1" applyAlignment="1">
      <alignment horizontal="center" vertical="center"/>
    </xf>
    <xf numFmtId="0" fontId="71" fillId="0" borderId="20" xfId="0" applyFont="1" applyBorder="1" applyAlignment="1">
      <alignment horizontal="center" vertical="center"/>
    </xf>
    <xf numFmtId="17" fontId="48" fillId="12" borderId="0" xfId="0" quotePrefix="1" applyNumberFormat="1" applyFont="1" applyFill="1" applyAlignment="1">
      <alignment horizontal="right" vertical="center"/>
    </xf>
    <xf numFmtId="0" fontId="48" fillId="12" borderId="0" xfId="0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40" fillId="12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10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549E39"/>
      <color rgb="FF536E1F"/>
      <color rgb="FF066686"/>
      <color rgb="FF003956"/>
      <color rgb="FF7DB51A"/>
      <color rgb="FF000000"/>
      <color rgb="FFFF6600"/>
      <color rgb="FFFF3300"/>
      <color rgb="FFFF9900"/>
      <color rgb="FFA94B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9174944"/>
        <c:axId val="329180432"/>
      </c:barChart>
      <c:catAx>
        <c:axId val="32917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918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18043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917494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578455897750357E-2"/>
          <c:y val="0.20210787401574801"/>
          <c:w val="0.90676466887941765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2021'!$B$431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2021'!$C$430:$H$430</c15:sqref>
                  </c15:fullRef>
                </c:ext>
              </c:extLst>
              <c:f>('JULIO 2021'!$C$430,'JULIO 2021'!$E$430,'JULIO 2021'!$G$430)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2021'!$C$431:$H$431</c15:sqref>
                  </c15:fullRef>
                </c:ext>
              </c:extLst>
              <c:f>('JULIO 2021'!$C$431,'JULIO 2021'!$E$431,'JULIO 2021'!$G$431)</c:f>
              <c:numCache>
                <c:formatCode>#,##0</c:formatCode>
                <c:ptCount val="3"/>
                <c:pt idx="0">
                  <c:v>2636321</c:v>
                </c:pt>
                <c:pt idx="1">
                  <c:v>412206</c:v>
                </c:pt>
                <c:pt idx="2">
                  <c:v>3048527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'JULIO 2021'!$B$432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2021'!$C$430:$H$430</c15:sqref>
                  </c15:fullRef>
                </c:ext>
              </c:extLst>
              <c:f>('JULIO 2021'!$C$430,'JULIO 2021'!$E$430,'JULIO 2021'!$G$430)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2021'!$C$432:$H$432</c15:sqref>
                  </c15:fullRef>
                </c:ext>
              </c:extLst>
              <c:f>('JULIO 2021'!$C$432,'JULIO 2021'!$E$432,'JULIO 2021'!$G$432)</c:f>
              <c:numCache>
                <c:formatCode>#,##0</c:formatCode>
                <c:ptCount val="3"/>
                <c:pt idx="0">
                  <c:v>2677464</c:v>
                </c:pt>
                <c:pt idx="1">
                  <c:v>336939</c:v>
                </c:pt>
                <c:pt idx="2">
                  <c:v>3014403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6483824"/>
        <c:axId val="436484608"/>
      </c:barChart>
      <c:catAx>
        <c:axId val="43648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6484608"/>
        <c:crosses val="autoZero"/>
        <c:auto val="0"/>
        <c:lblAlgn val="ctr"/>
        <c:lblOffset val="100"/>
        <c:noMultiLvlLbl val="0"/>
      </c:catAx>
      <c:valAx>
        <c:axId val="43648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648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802094977705449E-2"/>
          <c:y val="0.22083424722836523"/>
          <c:w val="0.92823754727934105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2021'!$B$456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2021'!$C$455:$K$455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2021'!$C$456:$K$456</c:f>
              <c:numCache>
                <c:formatCode>#,##0</c:formatCode>
                <c:ptCount val="9"/>
                <c:pt idx="0">
                  <c:v>345938</c:v>
                </c:pt>
                <c:pt idx="1">
                  <c:v>390290</c:v>
                </c:pt>
                <c:pt idx="2">
                  <c:v>520677</c:v>
                </c:pt>
                <c:pt idx="3">
                  <c:v>162273</c:v>
                </c:pt>
                <c:pt idx="4">
                  <c:v>546020</c:v>
                </c:pt>
                <c:pt idx="5">
                  <c:v>319778</c:v>
                </c:pt>
                <c:pt idx="6">
                  <c:v>206306</c:v>
                </c:pt>
                <c:pt idx="7">
                  <c:v>373429</c:v>
                </c:pt>
                <c:pt idx="8">
                  <c:v>183816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'JULIO 2021'!$B$457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'JULIO 2021'!$C$455:$K$455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2021'!$C$457:$K$457</c:f>
              <c:numCache>
                <c:formatCode>#,##0</c:formatCode>
                <c:ptCount val="9"/>
                <c:pt idx="0">
                  <c:v>293847</c:v>
                </c:pt>
                <c:pt idx="1">
                  <c:v>436074</c:v>
                </c:pt>
                <c:pt idx="2">
                  <c:v>521608</c:v>
                </c:pt>
                <c:pt idx="3">
                  <c:v>165433</c:v>
                </c:pt>
                <c:pt idx="4">
                  <c:v>417661</c:v>
                </c:pt>
                <c:pt idx="5">
                  <c:v>280087</c:v>
                </c:pt>
                <c:pt idx="6">
                  <c:v>220722</c:v>
                </c:pt>
                <c:pt idx="7">
                  <c:v>478140</c:v>
                </c:pt>
                <c:pt idx="8">
                  <c:v>200831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6483432"/>
        <c:axId val="436484216"/>
      </c:barChart>
      <c:catAx>
        <c:axId val="436483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6484216"/>
        <c:crosses val="autoZero"/>
        <c:auto val="1"/>
        <c:lblAlgn val="ctr"/>
        <c:lblOffset val="100"/>
        <c:noMultiLvlLbl val="0"/>
      </c:catAx>
      <c:valAx>
        <c:axId val="43648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6483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043693280451931E-2"/>
          <c:y val="0.2188596614135096"/>
          <c:w val="0.92024504167264098"/>
          <c:h val="0.6335944136560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2021'!$B$395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'JULIO 2021'!$C$394:$K$394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2021'!$C$395:$K$395</c:f>
              <c:numCache>
                <c:formatCode>#,##0</c:formatCode>
                <c:ptCount val="9"/>
                <c:pt idx="0">
                  <c:v>194746</c:v>
                </c:pt>
                <c:pt idx="1">
                  <c:v>235788</c:v>
                </c:pt>
                <c:pt idx="2">
                  <c:v>284354</c:v>
                </c:pt>
                <c:pt idx="3">
                  <c:v>85216</c:v>
                </c:pt>
                <c:pt idx="4">
                  <c:v>326623</c:v>
                </c:pt>
                <c:pt idx="5">
                  <c:v>193337</c:v>
                </c:pt>
                <c:pt idx="6">
                  <c:v>108198</c:v>
                </c:pt>
                <c:pt idx="7">
                  <c:v>206690</c:v>
                </c:pt>
                <c:pt idx="8">
                  <c:v>106045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'JULIO 2021'!$B$396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'JULIO 2021'!$C$394:$K$394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2021'!$C$396:$K$396</c:f>
              <c:numCache>
                <c:formatCode>#,##0</c:formatCode>
                <c:ptCount val="9"/>
                <c:pt idx="0">
                  <c:v>161861</c:v>
                </c:pt>
                <c:pt idx="1">
                  <c:v>272995</c:v>
                </c:pt>
                <c:pt idx="2">
                  <c:v>287223</c:v>
                </c:pt>
                <c:pt idx="3">
                  <c:v>89917</c:v>
                </c:pt>
                <c:pt idx="4">
                  <c:v>248948</c:v>
                </c:pt>
                <c:pt idx="5">
                  <c:v>161861</c:v>
                </c:pt>
                <c:pt idx="6">
                  <c:v>101229</c:v>
                </c:pt>
                <c:pt idx="7">
                  <c:v>268527</c:v>
                </c:pt>
                <c:pt idx="8">
                  <c:v>119392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6485000"/>
        <c:axId val="436485392"/>
      </c:barChart>
      <c:catAx>
        <c:axId val="436485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6485392"/>
        <c:crosses val="autoZero"/>
        <c:auto val="1"/>
        <c:lblAlgn val="ctr"/>
        <c:lblOffset val="100"/>
        <c:noMultiLvlLbl val="0"/>
      </c:catAx>
      <c:valAx>
        <c:axId val="43648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6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465780844058707E-2"/>
          <c:y val="0.17772480314960631"/>
          <c:w val="0.9027193443325787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2021'!$B$526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2021'!$C$525:$H$525</c15:sqref>
                  </c15:fullRef>
                </c:ext>
              </c:extLst>
              <c:f>('JULIO 2021'!$C$525,'JULIO 2021'!$E$525,'JULIO 2021'!$G$525)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2021'!$C$526:$H$526</c15:sqref>
                  </c15:fullRef>
                </c:ext>
              </c:extLst>
              <c:f>('JULIO 2021'!$C$526,'JULIO 2021'!$E$526,'JULIO 2021'!$G$526)</c:f>
              <c:numCache>
                <c:formatCode>#,##0</c:formatCode>
                <c:ptCount val="3"/>
                <c:pt idx="0">
                  <c:v>234693</c:v>
                </c:pt>
                <c:pt idx="1">
                  <c:v>38628</c:v>
                </c:pt>
                <c:pt idx="2">
                  <c:v>273321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'JULIO 2021'!$B$527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2021'!$C$525:$H$525</c15:sqref>
                  </c15:fullRef>
                </c:ext>
              </c:extLst>
              <c:f>('JULIO 2021'!$C$525,'JULIO 2021'!$E$525,'JULIO 2021'!$G$525)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2021'!$C$527:$H$527</c15:sqref>
                  </c15:fullRef>
                </c:ext>
              </c:extLst>
              <c:f>('JULIO 2021'!$C$527,'JULIO 2021'!$E$527,'JULIO 2021'!$G$527)</c:f>
              <c:numCache>
                <c:formatCode>#,##0</c:formatCode>
                <c:ptCount val="3"/>
                <c:pt idx="0">
                  <c:v>368512</c:v>
                </c:pt>
                <c:pt idx="1">
                  <c:v>66972</c:v>
                </c:pt>
                <c:pt idx="2">
                  <c:v>435484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6489312"/>
        <c:axId val="4364818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2021'!$B$525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2021'!$C$525:$H$525</c15:sqref>
                        </c15:fullRef>
                        <c15:formulaRef>
                          <c15:sqref>('JULIO 2021'!$C$525,'JULIO 2021'!$E$525,'JULIO 2021'!$G$525)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2021'!$C$525:$H$525</c15:sqref>
                        </c15:fullRef>
                        <c15:formulaRef>
                          <c15:sqref>('JULIO 2021'!$C$525,'JULIO 2021'!$E$525,'JULIO 2021'!$G$525)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43648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6481864"/>
        <c:crosses val="autoZero"/>
        <c:auto val="0"/>
        <c:lblAlgn val="ctr"/>
        <c:lblOffset val="100"/>
        <c:noMultiLvlLbl val="0"/>
      </c:catAx>
      <c:valAx>
        <c:axId val="43648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648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4255453319401798"/>
          <c:y val="2.511718401016488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875412173975557E-2"/>
          <c:y val="0.20210787401574801"/>
          <c:w val="0.91746771260319238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2021'!$B$543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2021'!$C$542:$H$542</c15:sqref>
                  </c15:fullRef>
                </c:ext>
              </c:extLst>
              <c:f>('JULIO 2021'!$C$542,'JULIO 2021'!$E$542,'JULIO 2021'!$G$542)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2021'!$C$543:$H$543</c15:sqref>
                  </c15:fullRef>
                </c:ext>
              </c:extLst>
              <c:f>('JULIO 2021'!$C$543,'JULIO 2021'!$E$543,'JULIO 2021'!$G$543)</c:f>
              <c:numCache>
                <c:formatCode>#,##0</c:formatCode>
                <c:ptCount val="3"/>
                <c:pt idx="0">
                  <c:v>376592</c:v>
                </c:pt>
                <c:pt idx="1">
                  <c:v>58751</c:v>
                </c:pt>
                <c:pt idx="2">
                  <c:v>435343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'JULIO 2021'!$B$544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2021'!$C$542:$H$542</c15:sqref>
                  </c15:fullRef>
                </c:ext>
              </c:extLst>
              <c:f>('JULIO 2021'!$C$542,'JULIO 2021'!$E$542,'JULIO 2021'!$G$542)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2021'!$C$544:$H$544</c15:sqref>
                  </c15:fullRef>
                </c:ext>
              </c:extLst>
              <c:f>('JULIO 2021'!$C$544,'JULIO 2021'!$E$544,'JULIO 2021'!$G$544)</c:f>
              <c:numCache>
                <c:formatCode>#,##0</c:formatCode>
                <c:ptCount val="3"/>
                <c:pt idx="0">
                  <c:v>567903</c:v>
                </c:pt>
                <c:pt idx="1">
                  <c:v>98148</c:v>
                </c:pt>
                <c:pt idx="2">
                  <c:v>666051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6486176"/>
        <c:axId val="4364877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2021'!$B$542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2021'!$C$542:$H$542</c15:sqref>
                        </c15:fullRef>
                        <c15:formulaRef>
                          <c15:sqref>('JULIO 2021'!$C$542,'JULIO 2021'!$E$542,'JULIO 2021'!$G$542)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2021'!$C$542:$H$542</c15:sqref>
                        </c15:fullRef>
                        <c15:formulaRef>
                          <c15:sqref>('JULIO 2021'!$C$542,'JULIO 2021'!$E$542,'JULIO 2021'!$G$542)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3648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6487744"/>
        <c:crosses val="autoZero"/>
        <c:auto val="0"/>
        <c:lblAlgn val="ctr"/>
        <c:lblOffset val="100"/>
        <c:noMultiLvlLbl val="0"/>
      </c:catAx>
      <c:valAx>
        <c:axId val="43648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648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2021'!$C$281:$L$281</c15:sqref>
                  </c15:fullRef>
                </c:ext>
              </c:extLst>
              <c:f>'JULIO 2021'!$C$281:$K$281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2021'!$C$282:$L$282</c15:sqref>
                  </c15:fullRef>
                </c:ext>
              </c:extLst>
              <c:f>'JULIO 2021'!$C$282:$K$282</c:f>
              <c:numCache>
                <c:formatCode>#,##0</c:formatCode>
                <c:ptCount val="9"/>
                <c:pt idx="0">
                  <c:v>66208</c:v>
                </c:pt>
                <c:pt idx="1">
                  <c:v>108650</c:v>
                </c:pt>
                <c:pt idx="2">
                  <c:v>107643</c:v>
                </c:pt>
                <c:pt idx="3">
                  <c:v>29138</c:v>
                </c:pt>
                <c:pt idx="4">
                  <c:v>104529</c:v>
                </c:pt>
                <c:pt idx="5">
                  <c:v>67126</c:v>
                </c:pt>
                <c:pt idx="6">
                  <c:v>40547</c:v>
                </c:pt>
                <c:pt idx="7">
                  <c:v>75805</c:v>
                </c:pt>
                <c:pt idx="8">
                  <c:v>45053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2021'!$C$281:$L$281</c15:sqref>
                  </c15:fullRef>
                </c:ext>
              </c:extLst>
              <c:f>'JULIO 2021'!$C$281:$K$281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2021'!$C$285:$L$285</c15:sqref>
                  </c15:fullRef>
                </c:ext>
              </c:extLst>
              <c:f>'JULIO 2021'!$C$285:$K$285</c:f>
              <c:numCache>
                <c:formatCode>#,##0</c:formatCode>
                <c:ptCount val="9"/>
                <c:pt idx="0">
                  <c:v>134780</c:v>
                </c:pt>
                <c:pt idx="1">
                  <c:v>170898</c:v>
                </c:pt>
                <c:pt idx="2">
                  <c:v>197893</c:v>
                </c:pt>
                <c:pt idx="3">
                  <c:v>56052</c:v>
                </c:pt>
                <c:pt idx="4">
                  <c:v>172952</c:v>
                </c:pt>
                <c:pt idx="5">
                  <c:v>128199</c:v>
                </c:pt>
                <c:pt idx="6">
                  <c:v>92608</c:v>
                </c:pt>
                <c:pt idx="7">
                  <c:v>138913</c:v>
                </c:pt>
                <c:pt idx="8">
                  <c:v>78989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997883737717971E-2"/>
                  <c:y val="-4.062161952959673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4.9947093442949961E-3"/>
                  <c:y val="2.437297171775714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9978837377179825E-2"/>
                  <c:y val="8.12432390591904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1.9978837377179801E-2"/>
                  <c:y val="-8.12432390591904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2021'!$B$499:$B$507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2021'!$E$499:$E$507</c:f>
              <c:numCache>
                <c:formatCode>#,##0</c:formatCode>
                <c:ptCount val="9"/>
                <c:pt idx="0">
                  <c:v>34917</c:v>
                </c:pt>
                <c:pt idx="1">
                  <c:v>82609</c:v>
                </c:pt>
                <c:pt idx="2">
                  <c:v>68180</c:v>
                </c:pt>
                <c:pt idx="3">
                  <c:v>19182</c:v>
                </c:pt>
                <c:pt idx="4">
                  <c:v>74233</c:v>
                </c:pt>
                <c:pt idx="5">
                  <c:v>42074</c:v>
                </c:pt>
                <c:pt idx="6">
                  <c:v>24408</c:v>
                </c:pt>
                <c:pt idx="7">
                  <c:v>64178</c:v>
                </c:pt>
                <c:pt idx="8">
                  <c:v>25703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4894516835651994E-2"/>
                  <c:y val="-4.052594378381482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7.4683550506956251E-3"/>
                  <c:y val="8.105188756762965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489451683565210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2021'!$B$499:$B$507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2021'!$H$499:$H$507</c:f>
              <c:numCache>
                <c:formatCode>#,##0</c:formatCode>
                <c:ptCount val="9"/>
                <c:pt idx="0">
                  <c:v>51687</c:v>
                </c:pt>
                <c:pt idx="1">
                  <c:v>117225</c:v>
                </c:pt>
                <c:pt idx="2">
                  <c:v>107576</c:v>
                </c:pt>
                <c:pt idx="3">
                  <c:v>32816</c:v>
                </c:pt>
                <c:pt idx="4">
                  <c:v>108605</c:v>
                </c:pt>
                <c:pt idx="5">
                  <c:v>62451</c:v>
                </c:pt>
                <c:pt idx="6">
                  <c:v>39892</c:v>
                </c:pt>
                <c:pt idx="7">
                  <c:v>107971</c:v>
                </c:pt>
                <c:pt idx="8">
                  <c:v>37828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02024607607858E-2"/>
          <c:y val="0.19789563044923236"/>
          <c:w val="0.90084236338535173"/>
          <c:h val="0.6397870297648495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2021'!$B$560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2021'!$C$559:$H$559</c15:sqref>
                  </c15:fullRef>
                </c:ext>
              </c:extLst>
              <c:f>('JULIO 2021'!$C$559,'JULIO 2021'!$E$559,'JULIO 2021'!$G$559)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2021'!$C$560:$H$560</c15:sqref>
                  </c15:fullRef>
                </c:ext>
              </c:extLst>
              <c:f>('JULIO 2021'!$C$560,'JULIO 2021'!$E$560,'JULIO 2021'!$G$560)</c:f>
              <c:numCache>
                <c:formatCode>#,##0</c:formatCode>
                <c:ptCount val="3"/>
                <c:pt idx="0">
                  <c:v>1047535</c:v>
                </c:pt>
                <c:pt idx="1">
                  <c:v>198981</c:v>
                </c:pt>
                <c:pt idx="2">
                  <c:v>1246516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'JULIO 2021'!$B$561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2021'!$C$559:$H$559</c15:sqref>
                  </c15:fullRef>
                </c:ext>
              </c:extLst>
              <c:f>('JULIO 2021'!$C$559,'JULIO 2021'!$E$559,'JULIO 2021'!$G$559)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2021'!$C$561:$H$561</c15:sqref>
                  </c15:fullRef>
                </c:ext>
              </c:extLst>
              <c:f>('JULIO 2021'!$C$561,'JULIO 2021'!$E$561,'JULIO 2021'!$G$561)</c:f>
              <c:numCache>
                <c:formatCode>#,##0</c:formatCode>
                <c:ptCount val="3"/>
                <c:pt idx="0">
                  <c:v>1103805</c:v>
                </c:pt>
                <c:pt idx="1">
                  <c:v>168265</c:v>
                </c:pt>
                <c:pt idx="2">
                  <c:v>1272070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005440"/>
        <c:axId val="4370085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2021'!$B$559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2021'!$C$559:$H$559</c15:sqref>
                        </c15:fullRef>
                        <c15:formulaRef>
                          <c15:sqref>('JULIO 2021'!$C$559,'JULIO 2021'!$E$559,'JULIO 2021'!$G$559)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2021'!$C$559:$H$559</c15:sqref>
                        </c15:fullRef>
                        <c15:formulaRef>
                          <c15:sqref>('JULIO 2021'!$C$559,'JULIO 2021'!$E$559,'JULIO 2021'!$G$559)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3700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7008576"/>
        <c:crosses val="autoZero"/>
        <c:auto val="0"/>
        <c:lblAlgn val="ctr"/>
        <c:lblOffset val="100"/>
        <c:noMultiLvlLbl val="0"/>
      </c:catAx>
      <c:valAx>
        <c:axId val="43700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70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29175728"/>
        <c:axId val="329172984"/>
        <c:axId val="0"/>
      </c:bar3DChart>
      <c:catAx>
        <c:axId val="32917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9172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172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9175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232586707527759E-2"/>
          <c:y val="0.20210787401574801"/>
          <c:w val="0.90411053806964026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2021'!$B$586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2021'!$C$585:$H$585</c15:sqref>
                  </c15:fullRef>
                </c:ext>
              </c:extLst>
              <c:f>('JULIO 2021'!$C$585,'JULIO 2021'!$E$585,'JULIO 2021'!$G$585)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2021'!$C$586:$H$586</c15:sqref>
                  </c15:fullRef>
                </c:ext>
              </c:extLst>
              <c:f>('JULIO 2021'!$C$586,'JULIO 2021'!$E$586,'JULIO 2021'!$G$586)</c:f>
              <c:numCache>
                <c:formatCode>#,##0</c:formatCode>
                <c:ptCount val="3"/>
                <c:pt idx="0">
                  <c:v>1682382</c:v>
                </c:pt>
                <c:pt idx="1">
                  <c:v>310032</c:v>
                </c:pt>
                <c:pt idx="2">
                  <c:v>1992414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'JULIO 2021'!$B$587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2021'!$C$585:$H$585</c15:sqref>
                  </c15:fullRef>
                </c:ext>
              </c:extLst>
              <c:f>('JULIO 2021'!$C$585,'JULIO 2021'!$E$585,'JULIO 2021'!$G$585)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2021'!$C$587:$H$587</c15:sqref>
                  </c15:fullRef>
                </c:ext>
              </c:extLst>
              <c:f>('JULIO 2021'!$C$587,'JULIO 2021'!$E$587,'JULIO 2021'!$G$587)</c:f>
              <c:numCache>
                <c:formatCode>#,##0</c:formatCode>
                <c:ptCount val="3"/>
                <c:pt idx="0">
                  <c:v>1741166</c:v>
                </c:pt>
                <c:pt idx="1">
                  <c:v>246207</c:v>
                </c:pt>
                <c:pt idx="2">
                  <c:v>1987373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003480"/>
        <c:axId val="4370046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2021'!$B$585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2021'!$C$585:$H$585</c15:sqref>
                        </c15:fullRef>
                        <c15:formulaRef>
                          <c15:sqref>('JULIO 2021'!$C$585,'JULIO 2021'!$E$585,'JULIO 2021'!$G$585)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2021'!$C$585:$H$585</c15:sqref>
                        </c15:fullRef>
                        <c15:formulaRef>
                          <c15:sqref>('JULIO 2021'!$C$585,'JULIO 2021'!$E$585,'JULIO 2021'!$G$585)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37003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7004656"/>
        <c:crosses val="autoZero"/>
        <c:auto val="0"/>
        <c:lblAlgn val="ctr"/>
        <c:lblOffset val="100"/>
        <c:noMultiLvlLbl val="0"/>
      </c:catAx>
      <c:valAx>
        <c:axId val="43700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7003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4.5855027097766392E-2"/>
                  <c:y val="2.977865473981196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7537155986196762E-2"/>
                  <c:y val="1.62907135557015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2965058020947693E-17"/>
                  <c:y val="2.85087487224777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7.5159239940843165E-3"/>
                  <c:y val="6.03016155064503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7.0962257690712089E-3"/>
                  <c:y val="2.96810804861522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5784280750732311E-2"/>
                  <c:y val="-4.45490085914273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5.2483638070186897E-2"/>
                  <c:y val="-3.44420318368004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2021'!$B$626:$B$634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2021'!$E$626:$E$634</c:f>
              <c:numCache>
                <c:formatCode>#,##0</c:formatCode>
                <c:ptCount val="9"/>
                <c:pt idx="0">
                  <c:v>237</c:v>
                </c:pt>
                <c:pt idx="1">
                  <c:v>1573</c:v>
                </c:pt>
                <c:pt idx="2">
                  <c:v>3309</c:v>
                </c:pt>
                <c:pt idx="3">
                  <c:v>457</c:v>
                </c:pt>
                <c:pt idx="4">
                  <c:v>649</c:v>
                </c:pt>
                <c:pt idx="5">
                  <c:v>611</c:v>
                </c:pt>
                <c:pt idx="6">
                  <c:v>78</c:v>
                </c:pt>
                <c:pt idx="7">
                  <c:v>178</c:v>
                </c:pt>
                <c:pt idx="8">
                  <c:v>411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9.4682164580817598E-3"/>
                  <c:y val="3.660131171031572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A2B51C1-80CE-4861-BB24-CCCAB8606DD2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2.1555963373344193E-2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9843932161096034E-2"/>
                  <c:y val="1.60954829674620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875678155639318E-3"/>
                  <c:y val="1.55118632897836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3920518655715012E-2"/>
                  <c:y val="-1.04616347644446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0391362967590189E-3"/>
                  <c:y val="-8.77520661942580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2021'!$B$626:$B$634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2021'!$H$626:$H$634</c:f>
              <c:numCache>
                <c:formatCode>#,##0</c:formatCode>
                <c:ptCount val="9"/>
                <c:pt idx="0">
                  <c:v>436</c:v>
                </c:pt>
                <c:pt idx="1">
                  <c:v>2849</c:v>
                </c:pt>
                <c:pt idx="2">
                  <c:v>5456</c:v>
                </c:pt>
                <c:pt idx="3">
                  <c:v>457</c:v>
                </c:pt>
                <c:pt idx="4">
                  <c:v>1666</c:v>
                </c:pt>
                <c:pt idx="5">
                  <c:v>1800</c:v>
                </c:pt>
                <c:pt idx="6">
                  <c:v>146</c:v>
                </c:pt>
                <c:pt idx="7">
                  <c:v>971</c:v>
                </c:pt>
                <c:pt idx="8">
                  <c:v>1129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084269274497849E-2"/>
          <c:y val="0.17772480314960631"/>
          <c:w val="0.9191009109538346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2021'!$B$653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2021'!$C$652:$H$652</c15:sqref>
                  </c15:fullRef>
                </c:ext>
              </c:extLst>
              <c:f>('JULIO 2021'!$C$652,'JULIO 2021'!$E$652,'JULIO 2021'!$G$652)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2021'!$C$653:$H$653</c15:sqref>
                  </c15:fullRef>
                </c:ext>
              </c:extLst>
              <c:f>('JULIO 2021'!$C$653,'JULIO 2021'!$E$653,'JULIO 2021'!$G$653)</c:f>
              <c:numCache>
                <c:formatCode>#,##0</c:formatCode>
                <c:ptCount val="3"/>
                <c:pt idx="0">
                  <c:v>6484</c:v>
                </c:pt>
                <c:pt idx="1">
                  <c:v>1119</c:v>
                </c:pt>
                <c:pt idx="2">
                  <c:v>7603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'JULIO 2021'!$B$654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2021'!$C$652:$H$652</c15:sqref>
                  </c15:fullRef>
                </c:ext>
              </c:extLst>
              <c:f>('JULIO 2021'!$C$652,'JULIO 2021'!$E$652,'JULIO 2021'!$G$652)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2021'!$C$654:$H$654</c15:sqref>
                  </c15:fullRef>
                </c:ext>
              </c:extLst>
              <c:f>('JULIO 2021'!$C$654,'JULIO 2021'!$E$654,'JULIO 2021'!$G$654)</c:f>
              <c:numCache>
                <c:formatCode>#,##0</c:formatCode>
                <c:ptCount val="3"/>
                <c:pt idx="0">
                  <c:v>6135</c:v>
                </c:pt>
                <c:pt idx="1">
                  <c:v>1368</c:v>
                </c:pt>
                <c:pt idx="2">
                  <c:v>7503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002696"/>
        <c:axId val="4370093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2021'!$B$652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2021'!$C$652:$H$652</c15:sqref>
                        </c15:fullRef>
                        <c15:formulaRef>
                          <c15:sqref>('JULIO 2021'!$C$652,'JULIO 2021'!$E$652,'JULIO 2021'!$G$652)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2021'!$C$652:$H$652</c15:sqref>
                        </c15:fullRef>
                        <c15:formulaRef>
                          <c15:sqref>('JULIO 2021'!$C$652,'JULIO 2021'!$E$652,'JULIO 2021'!$G$652)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37002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7009360"/>
        <c:crosses val="autoZero"/>
        <c:auto val="0"/>
        <c:lblAlgn val="ctr"/>
        <c:lblOffset val="100"/>
        <c:noMultiLvlLbl val="0"/>
      </c:catAx>
      <c:valAx>
        <c:axId val="43700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7002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40085149532058E-2"/>
          <c:y val="0.20210787401574801"/>
          <c:w val="0.92410303962763585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2021'!$B$670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2021'!$C$669:$H$669</c15:sqref>
                  </c15:fullRef>
                </c:ext>
              </c:extLst>
              <c:f>('JULIO 2021'!$C$669,'JULIO 2021'!$E$669,'JULIO 2021'!$G$669)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2021'!$C$670:$H$670</c15:sqref>
                  </c15:fullRef>
                </c:ext>
              </c:extLst>
              <c:f>('JULIO 2021'!$C$670,'JULIO 2021'!$E$670,'JULIO 2021'!$G$670)</c:f>
              <c:numCache>
                <c:formatCode>#,##0</c:formatCode>
                <c:ptCount val="3"/>
                <c:pt idx="0">
                  <c:v>12370</c:v>
                </c:pt>
                <c:pt idx="1">
                  <c:v>1638</c:v>
                </c:pt>
                <c:pt idx="2">
                  <c:v>14008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'JULIO 2021'!$B$671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2021'!$C$669:$H$669</c15:sqref>
                  </c15:fullRef>
                </c:ext>
              </c:extLst>
              <c:f>('JULIO 2021'!$C$669,'JULIO 2021'!$E$669,'JULIO 2021'!$G$669)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2021'!$C$671:$H$671</c15:sqref>
                  </c15:fullRef>
                </c:ext>
              </c:extLst>
              <c:f>('JULIO 2021'!$C$671,'JULIO 2021'!$E$671,'JULIO 2021'!$G$671)</c:f>
              <c:numCache>
                <c:formatCode>#,##0</c:formatCode>
                <c:ptCount val="3"/>
                <c:pt idx="0">
                  <c:v>12775</c:v>
                </c:pt>
                <c:pt idx="1">
                  <c:v>2135</c:v>
                </c:pt>
                <c:pt idx="2">
                  <c:v>14910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002304"/>
        <c:axId val="4370030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2021'!$B$669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2021'!$C$669:$H$669</c15:sqref>
                        </c15:fullRef>
                        <c15:formulaRef>
                          <c15:sqref>('JULIO 2021'!$C$669,'JULIO 2021'!$E$669,'JULIO 2021'!$G$669)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2021'!$C$669:$H$669</c15:sqref>
                        </c15:fullRef>
                        <c15:formulaRef>
                          <c15:sqref>('JULIO 2021'!$C$669,'JULIO 2021'!$E$669,'JULIO 2021'!$G$669)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37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7003088"/>
        <c:crosses val="autoZero"/>
        <c:auto val="0"/>
        <c:lblAlgn val="ctr"/>
        <c:lblOffset val="100"/>
        <c:noMultiLvlLbl val="0"/>
      </c:catAx>
      <c:valAx>
        <c:axId val="43700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700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404005196040203E-2"/>
          <c:y val="0.20798110284243551"/>
          <c:w val="0.91578117503229228"/>
          <c:h val="0.6549152383546543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2021'!$B$687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2021'!$C$686:$H$686</c15:sqref>
                  </c15:fullRef>
                </c:ext>
              </c:extLst>
              <c:f>('JULIO 2021'!$C$686,'JULIO 2021'!$E$686,'JULIO 2021'!$G$686)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2021'!$C$687:$H$687</c15:sqref>
                  </c15:fullRef>
                </c:ext>
              </c:extLst>
              <c:f>('JULIO 2021'!$C$687,'JULIO 2021'!$E$687,'JULIO 2021'!$G$687)</c:f>
              <c:numCache>
                <c:formatCode>#,##0</c:formatCode>
                <c:ptCount val="3"/>
                <c:pt idx="0">
                  <c:v>30027</c:v>
                </c:pt>
                <c:pt idx="1">
                  <c:v>5320</c:v>
                </c:pt>
                <c:pt idx="2">
                  <c:v>35347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'JULIO 2021'!$B$688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2021'!$C$686:$H$686</c15:sqref>
                  </c15:fullRef>
                </c:ext>
              </c:extLst>
              <c:f>('JULIO 2021'!$C$686,'JULIO 2021'!$E$686,'JULIO 2021'!$G$686)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2021'!$C$688:$H$688</c15:sqref>
                  </c15:fullRef>
                </c:ext>
              </c:extLst>
              <c:f>('JULIO 2021'!$C$688,'JULIO 2021'!$E$688,'JULIO 2021'!$G$688)</c:f>
              <c:numCache>
                <c:formatCode>#,##0</c:formatCode>
                <c:ptCount val="3"/>
                <c:pt idx="0">
                  <c:v>20975</c:v>
                </c:pt>
                <c:pt idx="1">
                  <c:v>3585</c:v>
                </c:pt>
                <c:pt idx="2">
                  <c:v>24560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005832"/>
        <c:axId val="3319521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2021'!$B$686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2021'!$C$686:$H$686</c15:sqref>
                        </c15:fullRef>
                        <c15:formulaRef>
                          <c15:sqref>('JULIO 2021'!$C$686,'JULIO 2021'!$E$686,'JULIO 2021'!$G$686)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2021'!$C$686:$H$686</c15:sqref>
                        </c15:fullRef>
                        <c15:formulaRef>
                          <c15:sqref>('JULIO 2021'!$C$686,'JULIO 2021'!$E$686,'JULIO 2021'!$G$686)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437005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2184"/>
        <c:crosses val="autoZero"/>
        <c:auto val="0"/>
        <c:lblAlgn val="ctr"/>
        <c:lblOffset val="100"/>
        <c:noMultiLvlLbl val="0"/>
      </c:catAx>
      <c:valAx>
        <c:axId val="33195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7005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53671039085942E-2"/>
          <c:y val="0.20210787401574801"/>
          <c:w val="0.92268945373808198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2021'!$B$713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2021'!$C$712:$H$712</c15:sqref>
                  </c15:fullRef>
                </c:ext>
              </c:extLst>
              <c:f>('JULIO 2021'!$C$712,'JULIO 2021'!$E$712,'JULIO 2021'!$G$712)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2021'!$C$713:$H$713</c15:sqref>
                  </c15:fullRef>
                </c:ext>
              </c:extLst>
              <c:f>('JULIO 2021'!$C$713,'JULIO 2021'!$E$713,'JULIO 2021'!$G$713)</c:f>
              <c:numCache>
                <c:formatCode>#,##0</c:formatCode>
                <c:ptCount val="3"/>
                <c:pt idx="0">
                  <c:v>68735</c:v>
                </c:pt>
                <c:pt idx="1">
                  <c:v>14639</c:v>
                </c:pt>
                <c:pt idx="2">
                  <c:v>83374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'JULIO 2021'!$B$714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2021'!$C$712:$H$712</c15:sqref>
                  </c15:fullRef>
                </c:ext>
              </c:extLst>
              <c:f>('JULIO 2021'!$C$712,'JULIO 2021'!$E$712,'JULIO 2021'!$G$712)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2021'!$C$714:$H$714</c15:sqref>
                  </c15:fullRef>
                </c:ext>
              </c:extLst>
              <c:f>('JULIO 2021'!$C$714,'JULIO 2021'!$E$714,'JULIO 2021'!$G$714)</c:f>
              <c:numCache>
                <c:formatCode>#,##0</c:formatCode>
                <c:ptCount val="3"/>
                <c:pt idx="0">
                  <c:v>50964</c:v>
                </c:pt>
                <c:pt idx="1">
                  <c:v>7216</c:v>
                </c:pt>
                <c:pt idx="2">
                  <c:v>58180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1950224"/>
        <c:axId val="4364826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2021'!$B$712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2021'!$C$712:$H$712</c15:sqref>
                        </c15:fullRef>
                        <c15:formulaRef>
                          <c15:sqref>('JULIO 2021'!$C$712,'JULIO 2021'!$E$712,'JULIO 2021'!$G$712)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2021'!$C$712:$H$712</c15:sqref>
                        </c15:fullRef>
                        <c15:formulaRef>
                          <c15:sqref>('JULIO 2021'!$C$712,'JULIO 2021'!$E$712,'JULIO 2021'!$G$712)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33195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6482648"/>
        <c:crosses val="autoZero"/>
        <c:auto val="0"/>
        <c:lblAlgn val="ctr"/>
        <c:lblOffset val="100"/>
        <c:noMultiLvlLbl val="0"/>
      </c:catAx>
      <c:valAx>
        <c:axId val="43648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5.0508294396542208E-3"/>
                  <c:y val="1.22497443147200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5152488318962687E-2"/>
                  <c:y val="3.266598483925345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-1.2627073599135575E-2"/>
                  <c:y val="8.16649620981336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2728732478444039E-2"/>
                  <c:y val="-1.22497443147200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2021'!$B$753:$B$761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2021'!$E$753:$E$761</c:f>
              <c:numCache>
                <c:formatCode>#,##0</c:formatCode>
                <c:ptCount val="9"/>
                <c:pt idx="0">
                  <c:v>14495</c:v>
                </c:pt>
                <c:pt idx="1">
                  <c:v>11386</c:v>
                </c:pt>
                <c:pt idx="2">
                  <c:v>15627</c:v>
                </c:pt>
                <c:pt idx="3">
                  <c:v>4591</c:v>
                </c:pt>
                <c:pt idx="4">
                  <c:v>13360</c:v>
                </c:pt>
                <c:pt idx="5">
                  <c:v>12166</c:v>
                </c:pt>
                <c:pt idx="6">
                  <c:v>9248</c:v>
                </c:pt>
                <c:pt idx="7">
                  <c:v>6429</c:v>
                </c:pt>
                <c:pt idx="8">
                  <c:v>9689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925849302634185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7.3146232565854648E-3"/>
                  <c:y val="2.43927657843121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682028527414675E-2"/>
                  <c:y val="2.43927657843122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7528310087806203E-3"/>
                  <c:y val="-4.065460964052042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6820285274146705E-2"/>
                  <c:y val="-1.62618438562081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2021'!$B$753:$B$761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2021'!$H$753:$H$761</c:f>
              <c:numCache>
                <c:formatCode>#,##0</c:formatCode>
                <c:ptCount val="9"/>
                <c:pt idx="0">
                  <c:v>40671</c:v>
                </c:pt>
                <c:pt idx="1">
                  <c:v>24077</c:v>
                </c:pt>
                <c:pt idx="2">
                  <c:v>34759</c:v>
                </c:pt>
                <c:pt idx="3">
                  <c:v>14024</c:v>
                </c:pt>
                <c:pt idx="4">
                  <c:v>30961</c:v>
                </c:pt>
                <c:pt idx="5">
                  <c:v>29016</c:v>
                </c:pt>
                <c:pt idx="6">
                  <c:v>24369</c:v>
                </c:pt>
                <c:pt idx="7">
                  <c:v>11475</c:v>
                </c:pt>
                <c:pt idx="8">
                  <c:v>20906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43477039124917E-2"/>
          <c:y val="0.17772480314960631"/>
          <c:w val="0.9091417031892076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2021'!$B$780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2021'!$C$779:$H$779</c15:sqref>
                  </c15:fullRef>
                </c:ext>
              </c:extLst>
              <c:f>('JULIO 2021'!$C$779,'JULIO 2021'!$E$779,'JULIO 2021'!$G$779)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2021'!$C$780:$H$780</c15:sqref>
                  </c15:fullRef>
                </c:ext>
              </c:extLst>
              <c:f>('JULIO 2021'!$C$780,'JULIO 2021'!$E$780,'JULIO 2021'!$G$780)</c:f>
              <c:numCache>
                <c:formatCode>#,##0</c:formatCode>
                <c:ptCount val="3"/>
                <c:pt idx="0">
                  <c:v>69527</c:v>
                </c:pt>
                <c:pt idx="1">
                  <c:v>4046</c:v>
                </c:pt>
                <c:pt idx="2">
                  <c:v>73573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'JULIO 2021'!$B$781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2021'!$C$779:$H$779</c15:sqref>
                  </c15:fullRef>
                </c:ext>
              </c:extLst>
              <c:f>('JULIO 2021'!$C$779,'JULIO 2021'!$E$779,'JULIO 2021'!$G$779)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2021'!$C$781:$H$781</c15:sqref>
                  </c15:fullRef>
                </c:ext>
              </c:extLst>
              <c:f>('JULIO 2021'!$C$781,'JULIO 2021'!$E$781,'JULIO 2021'!$G$781)</c:f>
              <c:numCache>
                <c:formatCode>#,##0</c:formatCode>
                <c:ptCount val="3"/>
                <c:pt idx="0">
                  <c:v>90268</c:v>
                </c:pt>
                <c:pt idx="1">
                  <c:v>6723</c:v>
                </c:pt>
                <c:pt idx="2">
                  <c:v>96991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011744"/>
        <c:axId val="4380097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2021'!$B$779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2021'!$C$779:$H$779</c15:sqref>
                        </c15:fullRef>
                        <c15:formulaRef>
                          <c15:sqref>('JULIO 2021'!$C$779,'JULIO 2021'!$E$779,'JULIO 2021'!$G$779)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2021'!$C$779:$H$779</c15:sqref>
                        </c15:fullRef>
                        <c15:formulaRef>
                          <c15:sqref>('JULIO 2021'!$C$779,'JULIO 2021'!$E$779,'JULIO 2021'!$G$779)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3801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009784"/>
        <c:crosses val="autoZero"/>
        <c:auto val="0"/>
        <c:lblAlgn val="ctr"/>
        <c:lblOffset val="100"/>
        <c:noMultiLvlLbl val="0"/>
      </c:catAx>
      <c:valAx>
        <c:axId val="438009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01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29176120"/>
        <c:axId val="329176512"/>
        <c:axId val="0"/>
      </c:bar3DChart>
      <c:catAx>
        <c:axId val="329176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9176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9176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9176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383609078353722E-2"/>
          <c:y val="0.17772480314960631"/>
          <c:w val="0.91080157114997884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2021'!$B$907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2021'!$C$906:$H$906</c15:sqref>
                  </c15:fullRef>
                </c:ext>
              </c:extLst>
              <c:f>('JULIO 2021'!$C$906,'JULIO 2021'!$E$906,'JULIO 2021'!$G$906)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2021'!$C$907:$H$907</c15:sqref>
                  </c15:fullRef>
                </c:ext>
              </c:extLst>
              <c:f>('JULIO 2021'!$C$907,'JULIO 2021'!$E$907,'JULIO 2021'!$G$907)</c:f>
              <c:numCache>
                <c:formatCode>#,##0</c:formatCode>
                <c:ptCount val="3"/>
                <c:pt idx="0">
                  <c:v>34227</c:v>
                </c:pt>
                <c:pt idx="1">
                  <c:v>3667</c:v>
                </c:pt>
                <c:pt idx="2">
                  <c:v>37894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'JULIO 2021'!$B$908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2021'!$C$906:$H$906</c15:sqref>
                  </c15:fullRef>
                </c:ext>
              </c:extLst>
              <c:f>('JULIO 2021'!$C$906,'JULIO 2021'!$E$906,'JULIO 2021'!$G$906)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2021'!$C$908:$H$908</c15:sqref>
                  </c15:fullRef>
                </c:ext>
              </c:extLst>
              <c:f>('JULIO 2021'!$C$908,'JULIO 2021'!$E$908,'JULIO 2021'!$G$908)</c:f>
              <c:numCache>
                <c:formatCode>#,##0</c:formatCode>
                <c:ptCount val="3"/>
                <c:pt idx="0">
                  <c:v>40773</c:v>
                </c:pt>
                <c:pt idx="1">
                  <c:v>5378</c:v>
                </c:pt>
                <c:pt idx="2">
                  <c:v>46151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011352"/>
        <c:axId val="4380042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2021'!$B$906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2021'!$C$906:$H$906</c15:sqref>
                        </c15:fullRef>
                        <c15:formulaRef>
                          <c15:sqref>('JULIO 2021'!$C$906,'JULIO 2021'!$E$906,'JULIO 2021'!$G$906)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2021'!$C$906:$H$906</c15:sqref>
                        </c15:fullRef>
                        <c15:formulaRef>
                          <c15:sqref>('JULIO 2021'!$C$906,'JULIO 2021'!$E$906,'JULIO 2021'!$G$906)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38011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004296"/>
        <c:crosses val="autoZero"/>
        <c:auto val="0"/>
        <c:lblAlgn val="ctr"/>
        <c:lblOffset val="100"/>
        <c:noMultiLvlLbl val="0"/>
      </c:catAx>
      <c:valAx>
        <c:axId val="43800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900" b="0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011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703344999896097E-2"/>
          <c:y val="0.17772480314960631"/>
          <c:w val="0.90748183522843651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2021'!$B$1034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2021'!$C$1033:$H$1033</c15:sqref>
                  </c15:fullRef>
                </c:ext>
              </c:extLst>
              <c:f>('JULIO 2021'!$C$1033,'JULIO 2021'!$E$1033,'JULIO 2021'!$G$1033)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2021'!$C$1034:$H$1034</c15:sqref>
                  </c15:fullRef>
                </c:ext>
              </c:extLst>
              <c:f>('JULIO 2021'!$C$1034,'JULIO 2021'!$E$1034,'JULIO 2021'!$G$1034)</c:f>
              <c:numCache>
                <c:formatCode>#,##0</c:formatCode>
                <c:ptCount val="3"/>
                <c:pt idx="0">
                  <c:v>8420</c:v>
                </c:pt>
                <c:pt idx="1">
                  <c:v>1157</c:v>
                </c:pt>
                <c:pt idx="2">
                  <c:v>9577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'JULIO 2021'!$B$1035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2021'!$C$1033:$H$1033</c15:sqref>
                  </c15:fullRef>
                </c:ext>
              </c:extLst>
              <c:f>('JULIO 2021'!$C$1033,'JULIO 2021'!$E$1033,'JULIO 2021'!$G$1033)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2021'!$C$1035:$H$1035</c15:sqref>
                  </c15:fullRef>
                </c:ext>
              </c:extLst>
              <c:f>('JULIO 2021'!$C$1035,'JULIO 2021'!$E$1035,'JULIO 2021'!$G$1035)</c:f>
              <c:numCache>
                <c:formatCode>#,##0</c:formatCode>
                <c:ptCount val="3"/>
                <c:pt idx="0">
                  <c:v>12673</c:v>
                </c:pt>
                <c:pt idx="1">
                  <c:v>5537</c:v>
                </c:pt>
                <c:pt idx="2">
                  <c:v>18210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005080"/>
        <c:axId val="4380066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2021'!$B$1033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2021'!$C$1033:$H$1033</c15:sqref>
                        </c15:fullRef>
                        <c15:formulaRef>
                          <c15:sqref>('JULIO 2021'!$C$1033,'JULIO 2021'!$E$1033,'JULIO 2021'!$G$1033)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2021'!$C$1033:$H$1033</c15:sqref>
                        </c15:fullRef>
                        <c15:formulaRef>
                          <c15:sqref>('JULIO 2021'!$C$1033,'JULIO 2021'!$E$1033,'JULIO 2021'!$G$1033)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38005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006648"/>
        <c:crosses val="autoZero"/>
        <c:auto val="0"/>
        <c:lblAlgn val="ctr"/>
        <c:lblOffset val="100"/>
        <c:noMultiLvlLbl val="0"/>
      </c:catAx>
      <c:valAx>
        <c:axId val="438006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005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744137235269022E-2"/>
          <c:y val="0.17772480314960631"/>
          <c:w val="0.9174410429930636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2021'!$B$1161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2021'!$C$1160:$H$1160</c15:sqref>
                  </c15:fullRef>
                </c:ext>
              </c:extLst>
              <c:f>('JULIO 2021'!$C$1160,'JULIO 2021'!$E$1160,'JULIO 2021'!$G$1160)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2021'!$C$1161:$H$1161</c15:sqref>
                  </c15:fullRef>
                </c:ext>
              </c:extLst>
              <c:f>('JULIO 2021'!$C$1161,'JULIO 2021'!$E$1161,'JULIO 2021'!$G$1161)</c:f>
              <c:numCache>
                <c:formatCode>#,##0</c:formatCode>
                <c:ptCount val="3"/>
                <c:pt idx="0">
                  <c:v>20259</c:v>
                </c:pt>
                <c:pt idx="1">
                  <c:v>2042</c:v>
                </c:pt>
                <c:pt idx="2">
                  <c:v>22301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'JULIO 2021'!$B$1162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2021'!$C$1160:$H$1160</c15:sqref>
                  </c15:fullRef>
                </c:ext>
              </c:extLst>
              <c:f>('JULIO 2021'!$C$1160,'JULIO 2021'!$E$1160,'JULIO 2021'!$G$1160)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2021'!$C$1162:$H$1162</c15:sqref>
                  </c15:fullRef>
                </c:ext>
              </c:extLst>
              <c:f>('JULIO 2021'!$C$1162,'JULIO 2021'!$E$1162,'JULIO 2021'!$G$1162)</c:f>
              <c:numCache>
                <c:formatCode>#,##0</c:formatCode>
                <c:ptCount val="3"/>
                <c:pt idx="0">
                  <c:v>22122</c:v>
                </c:pt>
                <c:pt idx="1">
                  <c:v>2060</c:v>
                </c:pt>
                <c:pt idx="2">
                  <c:v>24182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007824"/>
        <c:axId val="4380082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2021'!$B$1160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2021'!$C$1160:$H$1160</c15:sqref>
                        </c15:fullRef>
                        <c15:formulaRef>
                          <c15:sqref>('JULIO 2021'!$C$1160,'JULIO 2021'!$E$1160,'JULIO 2021'!$G$1160)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2021'!$C$1160:$H$1160</c15:sqref>
                        </c15:fullRef>
                        <c15:formulaRef>
                          <c15:sqref>('JULIO 2021'!$C$1160,'JULIO 2021'!$E$1160,'JULIO 2021'!$G$1160)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3800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008216"/>
        <c:crosses val="autoZero"/>
        <c:auto val="0"/>
        <c:lblAlgn val="ctr"/>
        <c:lblOffset val="100"/>
        <c:noMultiLvlLbl val="0"/>
      </c:catAx>
      <c:valAx>
        <c:axId val="43800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00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43477039124917E-2"/>
          <c:y val="0.17772480314960631"/>
          <c:w val="0.9091417031892076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2021'!$B$1288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2021'!$C$1287:$H$1287</c15:sqref>
                  </c15:fullRef>
                </c:ext>
              </c:extLst>
              <c:f>('JULIO 2021'!$C$1287,'JULIO 2021'!$E$1287,'JULIO 2021'!$G$1287)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2021'!$C$1288:$H$1288</c15:sqref>
                  </c15:fullRef>
                </c:ext>
              </c:extLst>
              <c:f>('JULIO 2021'!$C$1288,'JULIO 2021'!$E$1288,'JULIO 2021'!$G$1288)</c:f>
              <c:numCache>
                <c:formatCode>#,##0</c:formatCode>
                <c:ptCount val="3"/>
                <c:pt idx="0">
                  <c:v>12387</c:v>
                </c:pt>
                <c:pt idx="1">
                  <c:v>900</c:v>
                </c:pt>
                <c:pt idx="2">
                  <c:v>13287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'JULIO 2021'!$B$1289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2021'!$C$1287:$H$1287</c15:sqref>
                  </c15:fullRef>
                </c:ext>
              </c:extLst>
              <c:f>('JULIO 2021'!$C$1287,'JULIO 2021'!$E$1287,'JULIO 2021'!$G$1287)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2021'!$C$1289:$H$1289</c15:sqref>
                  </c15:fullRef>
                </c:ext>
              </c:extLst>
              <c:f>('JULIO 2021'!$C$1289,'JULIO 2021'!$E$1289,'JULIO 2021'!$G$1289)</c:f>
              <c:numCache>
                <c:formatCode>#,##0</c:formatCode>
                <c:ptCount val="3"/>
                <c:pt idx="0">
                  <c:v>15074</c:v>
                </c:pt>
                <c:pt idx="1">
                  <c:v>1104</c:v>
                </c:pt>
                <c:pt idx="2">
                  <c:v>16178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007040"/>
        <c:axId val="4380090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2021'!$B$1287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2021'!$C$1287:$H$1287</c15:sqref>
                        </c15:fullRef>
                        <c15:formulaRef>
                          <c15:sqref>('JULIO 2021'!$C$1287,'JULIO 2021'!$E$1287,'JULIO 2021'!$G$1287)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2021'!$C$1287:$H$1287</c15:sqref>
                        </c15:fullRef>
                        <c15:formulaRef>
                          <c15:sqref>('JULIO 2021'!$C$1287,'JULIO 2021'!$E$1287,'JULIO 2021'!$G$1287)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380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009000"/>
        <c:crosses val="autoZero"/>
        <c:auto val="0"/>
        <c:lblAlgn val="ctr"/>
        <c:lblOffset val="100"/>
        <c:noMultiLvlLbl val="0"/>
      </c:catAx>
      <c:valAx>
        <c:axId val="438009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0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521367597726322E-2"/>
                  <c:y val="2.036339194462689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1.4524665332347779E-2"/>
                  <c:y val="-1.94130934634335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F0771E-4E0C-4CE1-AAB5-F634C6A56D78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4.8210174948554209E-3"/>
                  <c:y val="2.3654500477364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6285393340740652E-2"/>
                  <c:y val="8.41725949717653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521367597726322E-2"/>
                  <c:y val="2.07902214671197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7205754912348726E-2"/>
                  <c:y val="1.81558078478267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8270385505193672E-2"/>
                  <c:y val="1.10026453168527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0287086488268987E-2"/>
                  <c:y val="-9.360746627774210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2021'!$B$880:$B$888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2021'!$E$880:$E$888</c:f>
              <c:numCache>
                <c:formatCode>#,##0</c:formatCode>
                <c:ptCount val="9"/>
                <c:pt idx="0">
                  <c:v>9809</c:v>
                </c:pt>
                <c:pt idx="1">
                  <c:v>5336</c:v>
                </c:pt>
                <c:pt idx="2">
                  <c:v>10415</c:v>
                </c:pt>
                <c:pt idx="3">
                  <c:v>914</c:v>
                </c:pt>
                <c:pt idx="4">
                  <c:v>6251</c:v>
                </c:pt>
                <c:pt idx="5">
                  <c:v>2330</c:v>
                </c:pt>
                <c:pt idx="6">
                  <c:v>4396</c:v>
                </c:pt>
                <c:pt idx="7">
                  <c:v>2260</c:v>
                </c:pt>
                <c:pt idx="8">
                  <c:v>4440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234839555092963E-2"/>
                  <c:y val="1.2259740460329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1853211244480644E-3"/>
                  <c:y val="-3.660131171031723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690C8A1-916F-4E3B-B3AA-E54D7755E06E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24%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9.6713290788437174E-3"/>
                  <c:y val="-7.51883166307426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4786590718146137E-2"/>
                  <c:y val="-2.45169066969395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874128493861838E-2"/>
                  <c:y val="-4.30686934817115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7371719312325227E-2"/>
                  <c:y val="4.086580153443040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1975535207413441E-2"/>
                  <c:y val="4.02614428813474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4883381193022934E-2"/>
                  <c:y val="-4.086580153443040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2021'!$B$880:$B$888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2021'!$H$880:$H$888</c:f>
              <c:numCache>
                <c:formatCode>#,##0</c:formatCode>
                <c:ptCount val="9"/>
                <c:pt idx="0">
                  <c:v>20722</c:v>
                </c:pt>
                <c:pt idx="1">
                  <c:v>10457</c:v>
                </c:pt>
                <c:pt idx="2">
                  <c:v>25998</c:v>
                </c:pt>
                <c:pt idx="3">
                  <c:v>2305</c:v>
                </c:pt>
                <c:pt idx="4">
                  <c:v>7850</c:v>
                </c:pt>
                <c:pt idx="5">
                  <c:v>4600</c:v>
                </c:pt>
                <c:pt idx="6">
                  <c:v>21937</c:v>
                </c:pt>
                <c:pt idx="7">
                  <c:v>6296</c:v>
                </c:pt>
                <c:pt idx="8">
                  <c:v>8792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440109931016928"/>
          <c:y val="0.26430961437740597"/>
          <c:w val="0.41982548891363475"/>
          <c:h val="0.6744416640489939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7.6028882109151194E-2"/>
                  <c:y val="-2.33269212405743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2.4379236390913158E-2"/>
                  <c:y val="6.52686311055410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2.1761249876916029E-2"/>
                  <c:y val="3.64454007032832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4.831316890646177E-2"/>
                  <c:y val="6.94049292842516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6.0569132375933386E-2"/>
                  <c:y val="2.67989681921402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1232256892103177E-3"/>
                  <c:y val="-5.26452856650019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36E1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03E1421-B2A7-4865-B819-F2ECB991C38A}" type="CATEGORYNAME">
                      <a:rPr lang="en-US"/>
                      <a:pPr>
                        <a:defRPr sz="900">
                          <a:solidFill>
                            <a:srgbClr val="536E1F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7.0160677646425834E-2"/>
                  <c:y val="2.279867111172661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2021'!$B$1007:$B$1015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2021'!$E$1007:$E$1015</c:f>
              <c:numCache>
                <c:formatCode>#,##0</c:formatCode>
                <c:ptCount val="9"/>
                <c:pt idx="0">
                  <c:v>981</c:v>
                </c:pt>
                <c:pt idx="1">
                  <c:v>2788</c:v>
                </c:pt>
                <c:pt idx="2">
                  <c:v>6010</c:v>
                </c:pt>
                <c:pt idx="3">
                  <c:v>2670</c:v>
                </c:pt>
                <c:pt idx="4">
                  <c:v>824</c:v>
                </c:pt>
                <c:pt idx="5">
                  <c:v>4488</c:v>
                </c:pt>
                <c:pt idx="6">
                  <c:v>72</c:v>
                </c:pt>
                <c:pt idx="7">
                  <c:v>49</c:v>
                </c:pt>
                <c:pt idx="8">
                  <c:v>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3.2253509416210087E-2"/>
                  <c:y val="1.53715280965333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018092864900686E-2"/>
                  <c:y val="2.92810493682527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3849356436689696E-3"/>
                  <c:y val="9.346293136829038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AD0C323-B499-4530-AD49-4ACAA6E8AA47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9.9230781232318137E-3"/>
                  <c:y val="1.445033548881800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4833960014211681E-2"/>
                  <c:y val="4.90369884244206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6202011711779857E-2"/>
                  <c:y val="3.21597868932080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7.5740863589225903E-3"/>
                  <c:y val="-9.560867483902158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36E1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9A49BA9-0FD8-41E6-8AF9-6F90DA87BB0D}" type="CATEGORYNAME">
                      <a:rPr lang="en-US"/>
                      <a:pPr>
                        <a:defRPr sz="900">
                          <a:solidFill>
                            <a:srgbClr val="536E1F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>
                    <c:manualLayout>
                      <c:w val="0.21414612845907996"/>
                      <c:h val="0.11427648420805864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7.5186498372946983E-2"/>
                  <c:y val="-9.529578700502194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2021'!$B$1007:$B$1015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2021'!$H$1007:$H$1015</c:f>
              <c:numCache>
                <c:formatCode>#,##0</c:formatCode>
                <c:ptCount val="9"/>
                <c:pt idx="0">
                  <c:v>2842</c:v>
                </c:pt>
                <c:pt idx="1">
                  <c:v>6030</c:v>
                </c:pt>
                <c:pt idx="2">
                  <c:v>6948</c:v>
                </c:pt>
                <c:pt idx="3">
                  <c:v>2767</c:v>
                </c:pt>
                <c:pt idx="4">
                  <c:v>1068</c:v>
                </c:pt>
                <c:pt idx="5">
                  <c:v>8515</c:v>
                </c:pt>
                <c:pt idx="6">
                  <c:v>345</c:v>
                </c:pt>
                <c:pt idx="7">
                  <c:v>298</c:v>
                </c:pt>
                <c:pt idx="8">
                  <c:v>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0933905832376746"/>
          <c:y val="0.19520973939897623"/>
          <c:w val="0.41051010240791669"/>
          <c:h val="0.6638963019443385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1.1928097055262779E-2"/>
                  <c:y val="2.200552968349579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9CC4FAF-861D-428F-8211-E9A712336C9D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3.5632581392426511E-2"/>
                  <c:y val="1.21551068197806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2.3505312535200117E-2"/>
                  <c:y val="2.836191591282140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4.5095543964505921E-2"/>
                  <c:y val="8.103404546520401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4.4975802078300937E-2"/>
                  <c:y val="-1.29233350933247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2021'!$B$1134:$B$1142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2021'!$E$1134:$E$1142</c:f>
              <c:numCache>
                <c:formatCode>#,##0</c:formatCode>
                <c:ptCount val="9"/>
                <c:pt idx="0">
                  <c:v>3994</c:v>
                </c:pt>
                <c:pt idx="1">
                  <c:v>2306</c:v>
                </c:pt>
                <c:pt idx="2">
                  <c:v>2335</c:v>
                </c:pt>
                <c:pt idx="3">
                  <c:v>1098</c:v>
                </c:pt>
                <c:pt idx="4">
                  <c:v>3300</c:v>
                </c:pt>
                <c:pt idx="5">
                  <c:v>4922</c:v>
                </c:pt>
                <c:pt idx="6">
                  <c:v>1147</c:v>
                </c:pt>
                <c:pt idx="7">
                  <c:v>1706</c:v>
                </c:pt>
                <c:pt idx="8">
                  <c:v>3374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928121918355486"/>
          <c:y val="0.18933927725578353"/>
          <c:w val="0.41914225238444464"/>
          <c:h val="0.6777915603271692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layout>
                <c:manualLayout>
                  <c:x val="3.4836726844597918E-2"/>
                  <c:y val="1.207161222559658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234838921284075E-2"/>
                  <c:y val="1.207161222559649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83376317569879E-2"/>
                  <c:y val="4.02387074186552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3.29411805392843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2441688158784939E-2"/>
                  <c:y val="4.02387074186552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72124799341046E-2"/>
                  <c:y val="3.512363897324759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093228410389182E-2"/>
                  <c:y val="-2.2812495544434464E-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87D071-BE33-4E82-8244-459EBED029B1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4.6780023751163847E-3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1882266754104674E-2"/>
                  <c:y val="3.6373256784737174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2021'!$B$1134:$B$1142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2021'!$H$1134:$H$1142</c:f>
              <c:numCache>
                <c:formatCode>#,##0</c:formatCode>
                <c:ptCount val="9"/>
                <c:pt idx="0">
                  <c:v>14150</c:v>
                </c:pt>
                <c:pt idx="1">
                  <c:v>5099</c:v>
                </c:pt>
                <c:pt idx="2">
                  <c:v>9761</c:v>
                </c:pt>
                <c:pt idx="3">
                  <c:v>2305</c:v>
                </c:pt>
                <c:pt idx="4">
                  <c:v>11014</c:v>
                </c:pt>
                <c:pt idx="5">
                  <c:v>16833</c:v>
                </c:pt>
                <c:pt idx="6">
                  <c:v>2482</c:v>
                </c:pt>
                <c:pt idx="7">
                  <c:v>8740</c:v>
                </c:pt>
                <c:pt idx="8">
                  <c:v>6048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1966418736"/>
          <c:y val="1.92448625183648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2021'!$B$1448:$B$1456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2021'!$B$1448:$B$1456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2021'!$B$1448:$B$1456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1955712"/>
        <c:axId val="331952968"/>
      </c:barChart>
      <c:catAx>
        <c:axId val="33195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2968"/>
        <c:crosses val="autoZero"/>
        <c:auto val="0"/>
        <c:lblAlgn val="ctr"/>
        <c:lblOffset val="100"/>
        <c:noMultiLvlLbl val="0"/>
      </c:catAx>
      <c:valAx>
        <c:axId val="331952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1.8540048973389495E-3"/>
          <c:y val="7.2476836618594637E-2"/>
          <c:w val="0.98532333397797156"/>
          <c:h val="0.13734571079413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-1.3329267983821584E-2"/>
                  <c:y val="-9.360746627774191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2.7535151497422188E-2"/>
                  <c:y val="4.60366585950669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3.7400953734136655E-2"/>
                  <c:y val="8.145356777850786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9408248196262929E-2"/>
                  <c:y val="1.93256606637952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7.5856202069597969E-3"/>
                  <c:y val="-1.17956952110112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3744887800083709E-2"/>
                  <c:y val="-2.8027723715911759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6676101654417939E-2"/>
                  <c:y val="-8.55037983337935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2021'!$B$1261:$B$1269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2021'!$E$1261:$E$1269</c:f>
              <c:numCache>
                <c:formatCode>#,##0</c:formatCode>
                <c:ptCount val="9"/>
                <c:pt idx="0">
                  <c:v>1775</c:v>
                </c:pt>
                <c:pt idx="1">
                  <c:v>2652</c:v>
                </c:pt>
                <c:pt idx="2">
                  <c:v>1767</c:v>
                </c:pt>
                <c:pt idx="3">
                  <c:v>226</c:v>
                </c:pt>
                <c:pt idx="4">
                  <c:v>5912</c:v>
                </c:pt>
                <c:pt idx="5">
                  <c:v>535</c:v>
                </c:pt>
                <c:pt idx="6">
                  <c:v>1198</c:v>
                </c:pt>
                <c:pt idx="7">
                  <c:v>1005</c:v>
                </c:pt>
                <c:pt idx="8">
                  <c:v>1108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9107226529801547E-3"/>
                  <c:y val="2.163849670260675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791687840411E-3"/>
                  <c:y val="3.36892842746385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7613360001030254E-2"/>
                  <c:y val="4.03418831654592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1.613675326618368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0427941247854075E-2"/>
                  <c:y val="2.74108801741243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696391440580667E-2"/>
                  <c:y val="4.270521868318367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903768446725529E-2"/>
                  <c:y val="1.481500070042403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0336179406633789E-2"/>
                  <c:y val="2.911921598250115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2021'!$B$1261:$B$1269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2021'!$H$1261:$H$1269</c:f>
              <c:numCache>
                <c:formatCode>#,##0</c:formatCode>
                <c:ptCount val="9"/>
                <c:pt idx="0">
                  <c:v>4272</c:v>
                </c:pt>
                <c:pt idx="1">
                  <c:v>5161</c:v>
                </c:pt>
                <c:pt idx="2">
                  <c:v>7395</c:v>
                </c:pt>
                <c:pt idx="3">
                  <c:v>1378</c:v>
                </c:pt>
                <c:pt idx="4">
                  <c:v>11788</c:v>
                </c:pt>
                <c:pt idx="5">
                  <c:v>4984</c:v>
                </c:pt>
                <c:pt idx="6">
                  <c:v>3437</c:v>
                </c:pt>
                <c:pt idx="7">
                  <c:v>3162</c:v>
                </c:pt>
                <c:pt idx="8">
                  <c:v>3958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875412173975557E-2"/>
          <c:y val="0.20210787401574801"/>
          <c:w val="0.91746771260319238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2021'!$B$797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2021'!$C$796:$H$796</c15:sqref>
                  </c15:fullRef>
                </c:ext>
              </c:extLst>
              <c:f>('JULIO 2021'!$C$796,'JULIO 2021'!$E$796,'JULIO 2021'!$G$796)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2021'!$C$797:$H$797</c15:sqref>
                  </c15:fullRef>
                </c:ext>
              </c:extLst>
              <c:f>('JULIO 2021'!$C$797,'JULIO 2021'!$E$797,'JULIO 2021'!$G$797)</c:f>
              <c:numCache>
                <c:formatCode>#,##0</c:formatCode>
                <c:ptCount val="3"/>
                <c:pt idx="0">
                  <c:v>191636</c:v>
                </c:pt>
                <c:pt idx="1">
                  <c:v>8119</c:v>
                </c:pt>
                <c:pt idx="2">
                  <c:v>199755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'JULIO 2021'!$B$798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2021'!$C$796:$H$796</c15:sqref>
                  </c15:fullRef>
                </c:ext>
              </c:extLst>
              <c:f>('JULIO 2021'!$C$796,'JULIO 2021'!$E$796,'JULIO 2021'!$G$796)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2021'!$C$798:$H$798</c15:sqref>
                  </c15:fullRef>
                </c:ext>
              </c:extLst>
              <c:f>('JULIO 2021'!$C$798,'JULIO 2021'!$E$798,'JULIO 2021'!$G$798)</c:f>
              <c:numCache>
                <c:formatCode>#,##0</c:formatCode>
                <c:ptCount val="3"/>
                <c:pt idx="0">
                  <c:v>218948</c:v>
                </c:pt>
                <c:pt idx="1">
                  <c:v>11310</c:v>
                </c:pt>
                <c:pt idx="2">
                  <c:v>230258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958696"/>
        <c:axId val="4389524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2021'!$B$796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2021'!$C$796:$H$796</c15:sqref>
                        </c15:fullRef>
                        <c15:formulaRef>
                          <c15:sqref>('JULIO 2021'!$C$796,'JULIO 2021'!$E$796,'JULIO 2021'!$G$796)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2021'!$C$796:$H$796</c15:sqref>
                        </c15:fullRef>
                        <c15:formulaRef>
                          <c15:sqref>('JULIO 2021'!$C$796,'JULIO 2021'!$E$796,'JULIO 2021'!$G$796)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3895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952424"/>
        <c:crosses val="autoZero"/>
        <c:auto val="0"/>
        <c:lblAlgn val="ctr"/>
        <c:lblOffset val="100"/>
        <c:noMultiLvlLbl val="0"/>
      </c:catAx>
      <c:valAx>
        <c:axId val="43895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958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202477578864258E-2"/>
          <c:y val="0.20210787401574801"/>
          <c:w val="0.91614064719830368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2021'!$B$840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2021'!$C$839:$H$839</c15:sqref>
                  </c15:fullRef>
                </c:ext>
              </c:extLst>
              <c:f>('JULIO 2021'!$C$839,'JULIO 2021'!$E$839,'JULIO 2021'!$G$839)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2021'!$C$840:$H$840</c15:sqref>
                  </c15:fullRef>
                </c:ext>
              </c:extLst>
              <c:f>('JULIO 2021'!$C$840,'JULIO 2021'!$E$840,'JULIO 2021'!$G$840)</c:f>
              <c:numCache>
                <c:formatCode>#,##0</c:formatCode>
                <c:ptCount val="3"/>
                <c:pt idx="0">
                  <c:v>438671</c:v>
                </c:pt>
                <c:pt idx="1">
                  <c:v>21469</c:v>
                </c:pt>
                <c:pt idx="2">
                  <c:v>460140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'JULIO 2021'!$B$841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2021'!$C$839:$H$839</c15:sqref>
                  </c15:fullRef>
                </c:ext>
              </c:extLst>
              <c:f>('JULIO 2021'!$C$839,'JULIO 2021'!$E$839,'JULIO 2021'!$G$839)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2021'!$C$841:$H$841</c15:sqref>
                  </c15:fullRef>
                </c:ext>
              </c:extLst>
              <c:f>('JULIO 2021'!$C$841,'JULIO 2021'!$E$841,'JULIO 2021'!$G$841)</c:f>
              <c:numCache>
                <c:formatCode>#,##0</c:formatCode>
                <c:ptCount val="3"/>
                <c:pt idx="0">
                  <c:v>394788</c:v>
                </c:pt>
                <c:pt idx="1">
                  <c:v>23887</c:v>
                </c:pt>
                <c:pt idx="2">
                  <c:v>418675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953992"/>
        <c:axId val="4389551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2021'!$B$839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2021'!$C$839:$H$839</c15:sqref>
                        </c15:fullRef>
                        <c15:formulaRef>
                          <c15:sqref>('JULIO 2021'!$C$839,'JULIO 2021'!$E$839,'JULIO 2021'!$G$839)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2021'!$C$839:$H$839</c15:sqref>
                        </c15:fullRef>
                        <c15:formulaRef>
                          <c15:sqref>('JULIO 2021'!$C$839,'JULIO 2021'!$E$839,'JULIO 2021'!$G$839)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38953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955168"/>
        <c:crosses val="autoZero"/>
        <c:auto val="0"/>
        <c:lblAlgn val="ctr"/>
        <c:lblOffset val="100"/>
        <c:noMultiLvlLbl val="0"/>
      </c:catAx>
      <c:valAx>
        <c:axId val="43895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953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856608388641661E-2"/>
          <c:y val="0.20210787401574801"/>
          <c:w val="0.9134865163885262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2021'!$B$924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2021'!$C$923:$H$923</c15:sqref>
                  </c15:fullRef>
                </c:ext>
              </c:extLst>
              <c:f>('JULIO 2021'!$C$923,'JULIO 2021'!$E$923,'JULIO 2021'!$G$923)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2021'!$C$924:$H$924</c15:sqref>
                  </c15:fullRef>
                </c:ext>
              </c:extLst>
              <c:f>('JULIO 2021'!$C$924,'JULIO 2021'!$E$924,'JULIO 2021'!$G$924)</c:f>
              <c:numCache>
                <c:formatCode>#,##0</c:formatCode>
                <c:ptCount val="3"/>
                <c:pt idx="0">
                  <c:v>100658</c:v>
                </c:pt>
                <c:pt idx="1">
                  <c:v>6560</c:v>
                </c:pt>
                <c:pt idx="2">
                  <c:v>107218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'JULIO 2021'!$B$925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2021'!$C$923:$H$923</c15:sqref>
                  </c15:fullRef>
                </c:ext>
              </c:extLst>
              <c:f>('JULIO 2021'!$C$923,'JULIO 2021'!$E$923,'JULIO 2021'!$G$923)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2021'!$C$925:$H$925</c15:sqref>
                  </c15:fullRef>
                </c:ext>
              </c:extLst>
              <c:f>('JULIO 2021'!$C$925,'JULIO 2021'!$E$925,'JULIO 2021'!$G$925)</c:f>
              <c:numCache>
                <c:formatCode>#,##0</c:formatCode>
                <c:ptCount val="3"/>
                <c:pt idx="0">
                  <c:v>100999</c:v>
                </c:pt>
                <c:pt idx="1">
                  <c:v>7958</c:v>
                </c:pt>
                <c:pt idx="2">
                  <c:v>108957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956344"/>
        <c:axId val="4389528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2021'!$B$923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2021'!$C$923:$H$923</c15:sqref>
                        </c15:fullRef>
                        <c15:formulaRef>
                          <c15:sqref>('JULIO 2021'!$C$923,'JULIO 2021'!$E$923,'JULIO 2021'!$G$923)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2021'!$C$923:$H$923</c15:sqref>
                        </c15:fullRef>
                        <c15:formulaRef>
                          <c15:sqref>('JULIO 2021'!$C$923,'JULIO 2021'!$E$923,'JULIO 2021'!$G$923)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3895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952816"/>
        <c:crosses val="autoZero"/>
        <c:auto val="0"/>
        <c:lblAlgn val="ctr"/>
        <c:lblOffset val="100"/>
        <c:noMultiLvlLbl val="0"/>
      </c:catAx>
      <c:valAx>
        <c:axId val="43895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95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875412173975557E-2"/>
          <c:y val="0.20210787401574801"/>
          <c:w val="0.91746771260319238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2021'!$B$1051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2021'!$C$1050:$H$1050</c15:sqref>
                  </c15:fullRef>
                </c:ext>
              </c:extLst>
              <c:f>('JULIO 2021'!$C$1050,'JULIO 2021'!$E$1050,'JULIO 2021'!$G$1050)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2021'!$C$1051:$H$1051</c15:sqref>
                  </c15:fullRef>
                </c:ext>
              </c:extLst>
              <c:f>('JULIO 2021'!$C$1051,'JULIO 2021'!$E$1051,'JULIO 2021'!$G$1051)</c:f>
              <c:numCache>
                <c:formatCode>#,##0</c:formatCode>
                <c:ptCount val="3"/>
                <c:pt idx="0">
                  <c:v>13697</c:v>
                </c:pt>
                <c:pt idx="1">
                  <c:v>1504</c:v>
                </c:pt>
                <c:pt idx="2">
                  <c:v>15201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'JULIO 2021'!$B$1052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2021'!$C$1050:$H$1050</c15:sqref>
                  </c15:fullRef>
                </c:ext>
              </c:extLst>
              <c:f>('JULIO 2021'!$C$1050,'JULIO 2021'!$E$1050,'JULIO 2021'!$G$1050)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2021'!$C$1052:$H$1052</c15:sqref>
                  </c15:fullRef>
                </c:ext>
              </c:extLst>
              <c:f>('JULIO 2021'!$C$1052,'JULIO 2021'!$E$1052,'JULIO 2021'!$G$1052)</c:f>
              <c:numCache>
                <c:formatCode>#,##0</c:formatCode>
                <c:ptCount val="3"/>
                <c:pt idx="0">
                  <c:v>23497</c:v>
                </c:pt>
                <c:pt idx="1">
                  <c:v>5644</c:v>
                </c:pt>
                <c:pt idx="2">
                  <c:v>29141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953208"/>
        <c:axId val="4389579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2021'!$B$1050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2021'!$C$1050:$H$1050</c15:sqref>
                        </c15:fullRef>
                        <c15:formulaRef>
                          <c15:sqref>('JULIO 2021'!$C$1050,'JULIO 2021'!$E$1050,'JULIO 2021'!$G$1050)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2021'!$C$1050:$H$1050</c15:sqref>
                        </c15:fullRef>
                        <c15:formulaRef>
                          <c15:sqref>('JULIO 2021'!$C$1050,'JULIO 2021'!$E$1050,'JULIO 2021'!$G$1050)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38953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957912"/>
        <c:crosses val="autoZero"/>
        <c:auto val="0"/>
        <c:lblAlgn val="ctr"/>
        <c:lblOffset val="100"/>
        <c:noMultiLvlLbl val="0"/>
      </c:catAx>
      <c:valAx>
        <c:axId val="4389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953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221281364198155E-2"/>
          <c:y val="0.20210787401574801"/>
          <c:w val="0.9201218434129699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2021'!$B$1178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2021'!$C$1177:$H$1177</c15:sqref>
                  </c15:fullRef>
                </c:ext>
              </c:extLst>
              <c:f>('JULIO 2021'!$C$1177,'JULIO 2021'!$E$1177,'JULIO 2021'!$G$1177)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2021'!$C$1178:$H$1178</c15:sqref>
                  </c15:fullRef>
                </c:ext>
              </c:extLst>
              <c:f>('JULIO 2021'!$C$1178,'JULIO 2021'!$E$1178,'JULIO 2021'!$G$1178)</c:f>
              <c:numCache>
                <c:formatCode>#,##0</c:formatCode>
                <c:ptCount val="3"/>
                <c:pt idx="0">
                  <c:v>55377</c:v>
                </c:pt>
                <c:pt idx="1">
                  <c:v>4524</c:v>
                </c:pt>
                <c:pt idx="2">
                  <c:v>59901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'JULIO 2021'!$B$1179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2021'!$C$1177:$H$1177</c15:sqref>
                  </c15:fullRef>
                </c:ext>
              </c:extLst>
              <c:f>('JULIO 2021'!$C$1177,'JULIO 2021'!$E$1177,'JULIO 2021'!$G$1177)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2021'!$C$1179:$H$1179</c15:sqref>
                  </c15:fullRef>
                </c:ext>
              </c:extLst>
              <c:f>('JULIO 2021'!$C$1179,'JULIO 2021'!$E$1179,'JULIO 2021'!$G$1179)</c:f>
              <c:numCache>
                <c:formatCode>#,##0</c:formatCode>
                <c:ptCount val="3"/>
                <c:pt idx="0">
                  <c:v>63893</c:v>
                </c:pt>
                <c:pt idx="1">
                  <c:v>12539</c:v>
                </c:pt>
                <c:pt idx="2">
                  <c:v>76432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956736"/>
        <c:axId val="4389571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2021'!$B$1177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2021'!$C$1177:$H$1177</c15:sqref>
                        </c15:fullRef>
                        <c15:formulaRef>
                          <c15:sqref>('JULIO 2021'!$C$1177,'JULIO 2021'!$E$1177,'JULIO 2021'!$G$1177)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2021'!$C$1177:$H$1177</c15:sqref>
                        </c15:fullRef>
                        <c15:formulaRef>
                          <c15:sqref>('JULIO 2021'!$C$1177,'JULIO 2021'!$E$1177,'JULIO 2021'!$G$1177)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3895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957128"/>
        <c:crosses val="autoZero"/>
        <c:auto val="0"/>
        <c:lblAlgn val="ctr"/>
        <c:lblOffset val="100"/>
        <c:noMultiLvlLbl val="0"/>
      </c:catAx>
      <c:valAx>
        <c:axId val="438957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95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221281364198155E-2"/>
          <c:y val="0.20210787401574801"/>
          <c:w val="0.9201218434129699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2021'!$B$1305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2021'!$C$1304:$H$1304</c15:sqref>
                  </c15:fullRef>
                </c:ext>
              </c:extLst>
              <c:f>('JULIO 2021'!$C$1304,'JULIO 2021'!$E$1304,'JULIO 2021'!$G$1304)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2021'!$C$1305:$H$1305</c15:sqref>
                  </c15:fullRef>
                </c:ext>
              </c:extLst>
              <c:f>('JULIO 2021'!$C$1305,'JULIO 2021'!$E$1305,'JULIO 2021'!$G$1305)</c:f>
              <c:numCache>
                <c:formatCode>#,##0</c:formatCode>
                <c:ptCount val="3"/>
                <c:pt idx="0">
                  <c:v>37270</c:v>
                </c:pt>
                <c:pt idx="1">
                  <c:v>2083</c:v>
                </c:pt>
                <c:pt idx="2">
                  <c:v>39353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'JULIO 2021'!$B$1306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2021'!$C$1304:$H$1304</c15:sqref>
                  </c15:fullRef>
                </c:ext>
              </c:extLst>
              <c:f>('JULIO 2021'!$C$1304,'JULIO 2021'!$E$1304,'JULIO 2021'!$G$1304)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2021'!$C$1306:$H$1306</c15:sqref>
                  </c15:fullRef>
                </c:ext>
              </c:extLst>
              <c:f>('JULIO 2021'!$C$1306,'JULIO 2021'!$E$1306,'JULIO 2021'!$G$1306)</c:f>
              <c:numCache>
                <c:formatCode>#,##0</c:formatCode>
                <c:ptCount val="3"/>
                <c:pt idx="0">
                  <c:v>41658</c:v>
                </c:pt>
                <c:pt idx="1">
                  <c:v>3877</c:v>
                </c:pt>
                <c:pt idx="2">
                  <c:v>45535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954776"/>
        <c:axId val="4397434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2021'!$B$1304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2021'!$C$1304:$H$1304</c15:sqref>
                        </c15:fullRef>
                        <c15:formulaRef>
                          <c15:sqref>('JULIO 2021'!$C$1304,'JULIO 2021'!$E$1304,'JULIO 2021'!$G$1304)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2021'!$C$1304:$H$1304</c15:sqref>
                        </c15:fullRef>
                        <c15:formulaRef>
                          <c15:sqref>('JULIO 2021'!$C$1304,'JULIO 2021'!$E$1304,'JULIO 2021'!$G$1304)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3895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3472"/>
        <c:crosses val="autoZero"/>
        <c:auto val="0"/>
        <c:lblAlgn val="ctr"/>
        <c:lblOffset val="100"/>
        <c:noMultiLvlLbl val="0"/>
      </c:catAx>
      <c:valAx>
        <c:axId val="43974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8954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96193265864074E-2"/>
          <c:y val="0.20210787401574801"/>
          <c:w val="0.917381192118527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2021'!$B$1221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2021'!$C$1220:$H$1220</c15:sqref>
                  </c15:fullRef>
                </c:ext>
              </c:extLst>
              <c:f>('JULIO 2021'!$C$1220,'JULIO 2021'!$E$1220,'JULIO 2021'!$G$1220)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2021'!$C$1221:$H$1221</c15:sqref>
                  </c15:fullRef>
                </c:ext>
              </c:extLst>
              <c:f>('JULIO 2021'!$C$1221,'JULIO 2021'!$E$1221,'JULIO 2021'!$G$1221)</c:f>
              <c:numCache>
                <c:formatCode>#,##0</c:formatCode>
                <c:ptCount val="3"/>
                <c:pt idx="0">
                  <c:v>173847</c:v>
                </c:pt>
                <c:pt idx="1">
                  <c:v>27612</c:v>
                </c:pt>
                <c:pt idx="2">
                  <c:v>201459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'JULIO 2021'!$B$1222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2021'!$C$1220:$H$1220</c15:sqref>
                  </c15:fullRef>
                </c:ext>
              </c:extLst>
              <c:f>('JULIO 2021'!$C$1220,'JULIO 2021'!$E$1220,'JULIO 2021'!$G$1220)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2021'!$C$1222:$H$1222</c15:sqref>
                  </c15:fullRef>
                </c:ext>
              </c:extLst>
              <c:f>('JULIO 2021'!$C$1222,'JULIO 2021'!$E$1222,'JULIO 2021'!$G$1222)</c:f>
              <c:numCache>
                <c:formatCode>#,##0</c:formatCode>
                <c:ptCount val="3"/>
                <c:pt idx="0">
                  <c:v>150021</c:v>
                </c:pt>
                <c:pt idx="1">
                  <c:v>25581</c:v>
                </c:pt>
                <c:pt idx="2">
                  <c:v>175602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43864"/>
        <c:axId val="4397477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2021'!$B$1220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2021'!$C$1220:$H$1220</c15:sqref>
                        </c15:fullRef>
                        <c15:formulaRef>
                          <c15:sqref>('JULIO 2021'!$C$1220,'JULIO 2021'!$E$1220,'JULIO 2021'!$G$1220)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2021'!$C$1220:$H$1220</c15:sqref>
                        </c15:fullRef>
                        <c15:formulaRef>
                          <c15:sqref>('JULIO 2021'!$C$1220,'JULIO 2021'!$E$1220,'JULIO 2021'!$G$1220)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3974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7784"/>
        <c:crosses val="autoZero"/>
        <c:auto val="0"/>
        <c:lblAlgn val="ctr"/>
        <c:lblOffset val="100"/>
        <c:noMultiLvlLbl val="0"/>
      </c:catAx>
      <c:valAx>
        <c:axId val="439747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43477039124917E-2"/>
          <c:y val="0.17772480314960631"/>
          <c:w val="0.9091417031892076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2021'!$B$1322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2021'!$C$1321:$H$1321</c15:sqref>
                  </c15:fullRef>
                </c:ext>
              </c:extLst>
              <c:f>('JULIO 2021'!$C$1321,'JULIO 2021'!$E$1321,'JULIO 2021'!$G$1321)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2021'!$C$1322:$H$1322</c15:sqref>
                  </c15:fullRef>
                </c:ext>
              </c:extLst>
              <c:f>('JULIO 2021'!$C$1322,'JULIO 2021'!$E$1322,'JULIO 2021'!$G$1322)</c:f>
              <c:numCache>
                <c:formatCode>#,##0</c:formatCode>
                <c:ptCount val="3"/>
                <c:pt idx="0">
                  <c:v>49727</c:v>
                </c:pt>
                <c:pt idx="1">
                  <c:v>5561</c:v>
                </c:pt>
                <c:pt idx="2">
                  <c:v>55288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'JULIO 2021'!$B$1323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2021'!$C$1321:$H$1321</c15:sqref>
                  </c15:fullRef>
                </c:ext>
              </c:extLst>
              <c:f>('JULIO 2021'!$C$1321,'JULIO 2021'!$E$1321,'JULIO 2021'!$G$1321)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2021'!$C$1323:$H$1323</c15:sqref>
                  </c15:fullRef>
                </c:ext>
              </c:extLst>
              <c:f>('JULIO 2021'!$C$1323,'JULIO 2021'!$E$1323,'JULIO 2021'!$G$1323)</c:f>
              <c:numCache>
                <c:formatCode>#,##0</c:formatCode>
                <c:ptCount val="3"/>
                <c:pt idx="0">
                  <c:v>50666</c:v>
                </c:pt>
                <c:pt idx="1">
                  <c:v>3439</c:v>
                </c:pt>
                <c:pt idx="2">
                  <c:v>54105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42688"/>
        <c:axId val="4397442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2021'!$B$1321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2021'!$C$1321:$H$1321</c15:sqref>
                        </c15:fullRef>
                        <c15:formulaRef>
                          <c15:sqref>('JULIO 2021'!$C$1321,'JULIO 2021'!$E$1321,'JULIO 2021'!$G$1321)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2021'!$C$1321:$H$1321</c15:sqref>
                        </c15:fullRef>
                        <c15:formulaRef>
                          <c15:sqref>('JULIO 2021'!$C$1321,'JULIO 2021'!$E$1321,'JULIO 2021'!$G$1321)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3974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4256"/>
        <c:crosses val="autoZero"/>
        <c:auto val="0"/>
        <c:lblAlgn val="ctr"/>
        <c:lblOffset val="100"/>
        <c:noMultiLvlLbl val="0"/>
      </c:catAx>
      <c:valAx>
        <c:axId val="43974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2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671537454046768E-2"/>
          <c:y val="0.17541622595683001"/>
          <c:w val="0.90591461465574175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2021'!$B$307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2021'!$C$306:$H$306</c15:sqref>
                  </c15:fullRef>
                </c:ext>
              </c:extLst>
              <c:f>('JULIO 2021'!$C$306,'JULIO 2021'!$E$306,'JULIO 2021'!$G$306)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2021'!$C$307:$H$307</c15:sqref>
                  </c15:fullRef>
                </c:ext>
              </c:extLst>
              <c:f>('JULIO 2021'!$C$307,'JULIO 2021'!$E$307,'JULIO 2021'!$G$307)</c:f>
              <c:numCache>
                <c:formatCode>#,##0</c:formatCode>
                <c:ptCount val="3"/>
                <c:pt idx="0">
                  <c:v>385997</c:v>
                </c:pt>
                <c:pt idx="1">
                  <c:v>51559</c:v>
                </c:pt>
                <c:pt idx="2">
                  <c:v>437556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'JULIO 2021'!$B$308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2021'!$C$306:$H$306</c15:sqref>
                  </c15:fullRef>
                </c:ext>
              </c:extLst>
              <c:f>('JULIO 2021'!$C$306,'JULIO 2021'!$E$306,'JULIO 2021'!$G$306)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2021'!$C$308:$H$308</c15:sqref>
                  </c15:fullRef>
                </c:ext>
              </c:extLst>
              <c:f>('JULIO 2021'!$C$308,'JULIO 2021'!$E$308,'JULIO 2021'!$G$308)</c:f>
              <c:numCache>
                <c:formatCode>#,##0</c:formatCode>
                <c:ptCount val="3"/>
                <c:pt idx="0">
                  <c:v>555557</c:v>
                </c:pt>
                <c:pt idx="1">
                  <c:v>89142</c:v>
                </c:pt>
                <c:pt idx="2">
                  <c:v>644699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1953752"/>
        <c:axId val="331951400"/>
      </c:barChart>
      <c:catAx>
        <c:axId val="331953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1400"/>
        <c:crosses val="autoZero"/>
        <c:auto val="0"/>
        <c:lblAlgn val="ctr"/>
        <c:lblOffset val="100"/>
        <c:noMultiLvlLbl val="0"/>
      </c:catAx>
      <c:valAx>
        <c:axId val="331951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3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96193265864074E-2"/>
          <c:y val="0.20210787401574801"/>
          <c:w val="0.917381192118527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2021'!$B$1348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2021'!$C$1347:$H$1347</c15:sqref>
                  </c15:fullRef>
                </c:ext>
              </c:extLst>
              <c:f>('JULIO 2021'!$C$1347,'JULIO 2021'!$E$1347,'JULIO 2021'!$G$1347)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2021'!$C$1348:$H$1348</c15:sqref>
                  </c15:fullRef>
                </c:ext>
              </c:extLst>
              <c:f>('JULIO 2021'!$C$1348,'JULIO 2021'!$E$1348,'JULIO 2021'!$G$1348)</c:f>
              <c:numCache>
                <c:formatCode>#,##0</c:formatCode>
                <c:ptCount val="3"/>
                <c:pt idx="0">
                  <c:v>117070</c:v>
                </c:pt>
                <c:pt idx="1">
                  <c:v>12766</c:v>
                </c:pt>
                <c:pt idx="2">
                  <c:v>129836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'JULIO 2021'!$B$1349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2021'!$C$1347:$H$1347</c15:sqref>
                  </c15:fullRef>
                </c:ext>
              </c:extLst>
              <c:f>('JULIO 2021'!$C$1347,'JULIO 2021'!$E$1347,'JULIO 2021'!$G$1347)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2021'!$C$1349:$H$1349</c15:sqref>
                  </c15:fullRef>
                </c:ext>
              </c:extLst>
              <c:f>('JULIO 2021'!$C$1349,'JULIO 2021'!$E$1349,'JULIO 2021'!$G$1349)</c:f>
              <c:numCache>
                <c:formatCode>#,##0</c:formatCode>
                <c:ptCount val="3"/>
                <c:pt idx="0">
                  <c:v>126348</c:v>
                </c:pt>
                <c:pt idx="1">
                  <c:v>10833</c:v>
                </c:pt>
                <c:pt idx="2">
                  <c:v>137181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49744"/>
        <c:axId val="4397473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2021'!$B$1347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2021'!$C$1347:$H$1347</c15:sqref>
                        </c15:fullRef>
                        <c15:formulaRef>
                          <c15:sqref>('JULIO 2021'!$C$1347,'JULIO 2021'!$E$1347,'JULIO 2021'!$G$1347)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2021'!$C$1347:$H$1347</c15:sqref>
                        </c15:fullRef>
                        <c15:formulaRef>
                          <c15:sqref>('JULIO 2021'!$C$1347,'JULIO 2021'!$E$1347,'JULIO 2021'!$G$1347)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3974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7392"/>
        <c:crosses val="autoZero"/>
        <c:auto val="0"/>
        <c:lblAlgn val="ctr"/>
        <c:lblOffset val="100"/>
        <c:noMultiLvlLbl val="0"/>
      </c:catAx>
      <c:valAx>
        <c:axId val="43974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023080921438444E-2"/>
          <c:y val="0.17772480314960631"/>
          <c:w val="0.90416209930689406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2021'!$B$814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2021'!$C$813:$H$813</c15:sqref>
                  </c15:fullRef>
                </c:ext>
              </c:extLst>
              <c:f>('JULIO 2021'!$C$813,'JULIO 2021'!$E$813,'JULIO 2021'!$G$813)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2021'!$C$814:$H$814</c15:sqref>
                  </c15:fullRef>
                </c:ext>
              </c:extLst>
              <c:f>('JULIO 2021'!$C$814,'JULIO 2021'!$E$814,'JULIO 2021'!$G$814)</c:f>
              <c:numCache>
                <c:formatCode>#,##0</c:formatCode>
                <c:ptCount val="3"/>
                <c:pt idx="0">
                  <c:v>212679</c:v>
                </c:pt>
                <c:pt idx="1">
                  <c:v>12383</c:v>
                </c:pt>
                <c:pt idx="2">
                  <c:v>225062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'JULIO 2021'!$B$815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2021'!$C$813:$H$813</c15:sqref>
                  </c15:fullRef>
                </c:ext>
              </c:extLst>
              <c:f>('JULIO 2021'!$C$813,'JULIO 2021'!$E$813,'JULIO 2021'!$G$813)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2021'!$C$815:$H$815</c15:sqref>
                  </c15:fullRef>
                </c:ext>
              </c:extLst>
              <c:f>('JULIO 2021'!$C$815,'JULIO 2021'!$E$815,'JULIO 2021'!$G$815)</c:f>
              <c:numCache>
                <c:formatCode>#,##0</c:formatCode>
                <c:ptCount val="3"/>
                <c:pt idx="0">
                  <c:v>184117</c:v>
                </c:pt>
                <c:pt idx="1">
                  <c:v>11845</c:v>
                </c:pt>
                <c:pt idx="2">
                  <c:v>195962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45824"/>
        <c:axId val="4397485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2021'!$B$813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2021'!$C$813:$H$813</c15:sqref>
                        </c15:fullRef>
                        <c15:formulaRef>
                          <c15:sqref>('JULIO 2021'!$C$813,'JULIO 2021'!$E$813,'JULIO 2021'!$G$813)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2021'!$C$813:$H$813</c15:sqref>
                        </c15:fullRef>
                        <c15:formulaRef>
                          <c15:sqref>('JULIO 2021'!$C$813,'JULIO 2021'!$E$813,'JULIO 2021'!$G$813)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397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8568"/>
        <c:crosses val="autoZero"/>
        <c:auto val="0"/>
        <c:lblAlgn val="ctr"/>
        <c:lblOffset val="100"/>
        <c:noMultiLvlLbl val="0"/>
      </c:catAx>
      <c:valAx>
        <c:axId val="439748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72374111758257E-2"/>
          <c:y val="0.20293844722575941"/>
          <c:w val="0.91246143911074995"/>
          <c:h val="0.659957839532129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2021'!$B$941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2021'!$C$940:$H$940</c15:sqref>
                  </c15:fullRef>
                </c:ext>
              </c:extLst>
              <c:f>('JULIO 2021'!$C$940,'JULIO 2021'!$E$940,'JULIO 2021'!$G$940)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2021'!$C$941:$H$941</c15:sqref>
                  </c15:fullRef>
                </c:ext>
              </c:extLst>
              <c:f>('JULIO 2021'!$C$941,'JULIO 2021'!$E$941,'JULIO 2021'!$G$941)</c:f>
              <c:numCache>
                <c:formatCode>#,##0</c:formatCode>
                <c:ptCount val="3"/>
                <c:pt idx="0">
                  <c:v>45617</c:v>
                </c:pt>
                <c:pt idx="1">
                  <c:v>12982</c:v>
                </c:pt>
                <c:pt idx="2">
                  <c:v>58599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'JULIO 2021'!$B$942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2021'!$C$940:$H$940</c15:sqref>
                  </c15:fullRef>
                </c:ext>
              </c:extLst>
              <c:f>('JULIO 2021'!$C$940,'JULIO 2021'!$E$940,'JULIO 2021'!$G$940)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2021'!$C$942:$H$942</c15:sqref>
                  </c15:fullRef>
                </c:ext>
              </c:extLst>
              <c:f>('JULIO 2021'!$C$942,'JULIO 2021'!$E$942,'JULIO 2021'!$G$942)</c:f>
              <c:numCache>
                <c:formatCode>#,##0</c:formatCode>
                <c:ptCount val="3"/>
                <c:pt idx="0">
                  <c:v>68118</c:v>
                </c:pt>
                <c:pt idx="1">
                  <c:v>9027</c:v>
                </c:pt>
                <c:pt idx="2">
                  <c:v>77145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48960"/>
        <c:axId val="4397481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2021'!$B$940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2021'!$C$940:$H$940</c15:sqref>
                        </c15:fullRef>
                        <c15:formulaRef>
                          <c15:sqref>('JULIO 2021'!$C$940,'JULIO 2021'!$E$940,'JULIO 2021'!$G$940)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2021'!$C$940:$H$940</c15:sqref>
                        </c15:fullRef>
                        <c15:formulaRef>
                          <c15:sqref>('JULIO 2021'!$C$940,'JULIO 2021'!$E$940,'JULIO 2021'!$G$940)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397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8176"/>
        <c:crosses val="autoZero"/>
        <c:auto val="0"/>
        <c:lblAlgn val="ctr"/>
        <c:lblOffset val="100"/>
        <c:noMultiLvlLbl val="0"/>
      </c:catAx>
      <c:valAx>
        <c:axId val="43974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383609078353722E-2"/>
          <c:y val="0.19789563044923233"/>
          <c:w val="0.91080157114997884"/>
          <c:h val="0.6650007107478574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2021'!$B$1068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2021'!$C$1067:$H$1067</c15:sqref>
                  </c15:fullRef>
                </c:ext>
              </c:extLst>
              <c:f>('JULIO 2021'!$C$1067,'JULIO 2021'!$E$1067,'JULIO 2021'!$G$1067)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2021'!$C$1068:$H$1068</c15:sqref>
                  </c15:fullRef>
                </c:ext>
              </c:extLst>
              <c:f>('JULIO 2021'!$C$1068,'JULIO 2021'!$E$1068,'JULIO 2021'!$G$1068)</c:f>
              <c:numCache>
                <c:formatCode>#,##0</c:formatCode>
                <c:ptCount val="3"/>
                <c:pt idx="0">
                  <c:v>17867</c:v>
                </c:pt>
                <c:pt idx="1">
                  <c:v>5119</c:v>
                </c:pt>
                <c:pt idx="2">
                  <c:v>22986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'JULIO 2021'!$B$1069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2021'!$C$1067:$H$1067</c15:sqref>
                  </c15:fullRef>
                </c:ext>
              </c:extLst>
              <c:f>('JULIO 2021'!$C$1067,'JULIO 2021'!$E$1067,'JULIO 2021'!$G$1067)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2021'!$C$1069:$H$1069</c15:sqref>
                  </c15:fullRef>
                </c:ext>
              </c:extLst>
              <c:f>('JULIO 2021'!$C$1069,'JULIO 2021'!$E$1069,'JULIO 2021'!$G$1069)</c:f>
              <c:numCache>
                <c:formatCode>#,##0</c:formatCode>
                <c:ptCount val="3"/>
                <c:pt idx="0">
                  <c:v>18594</c:v>
                </c:pt>
                <c:pt idx="1">
                  <c:v>8826</c:v>
                </c:pt>
                <c:pt idx="2">
                  <c:v>27420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45432"/>
        <c:axId val="4397422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2021'!$B$1067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2021'!$C$1067:$H$1067</c15:sqref>
                        </c15:fullRef>
                        <c15:formulaRef>
                          <c15:sqref>('JULIO 2021'!$C$1067,'JULIO 2021'!$E$1067,'JULIO 2021'!$G$1067)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2021'!$C$1067:$H$1067</c15:sqref>
                        </c15:fullRef>
                        <c15:formulaRef>
                          <c15:sqref>('JULIO 2021'!$C$1067,'JULIO 2021'!$E$1067,'JULIO 2021'!$G$1067)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39745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2296"/>
        <c:crosses val="autoZero"/>
        <c:auto val="0"/>
        <c:lblAlgn val="ctr"/>
        <c:lblOffset val="100"/>
        <c:noMultiLvlLbl val="0"/>
      </c:catAx>
      <c:valAx>
        <c:axId val="439742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45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703344999896083E-2"/>
          <c:y val="0.20293828606597247"/>
          <c:w val="0.90748183522843651"/>
          <c:h val="0.6599581095702757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2021'!$B$1195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2021'!$C$1194:$H$1194</c15:sqref>
                  </c15:fullRef>
                </c:ext>
              </c:extLst>
              <c:f>('JULIO 2021'!$C$1194,'JULIO 2021'!$E$1194,'JULIO 2021'!$G$1194)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2021'!$C$1195:$H$1195</c15:sqref>
                  </c15:fullRef>
                </c:ext>
              </c:extLst>
              <c:f>('JULIO 2021'!$C$1195,'JULIO 2021'!$E$1195,'JULIO 2021'!$G$1195)</c:f>
              <c:numCache>
                <c:formatCode>#,##0</c:formatCode>
                <c:ptCount val="3"/>
                <c:pt idx="0">
                  <c:v>83397</c:v>
                </c:pt>
                <c:pt idx="1">
                  <c:v>13802</c:v>
                </c:pt>
                <c:pt idx="2">
                  <c:v>97199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'JULIO 2021'!$B$1196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2021'!$C$1194:$H$1194</c15:sqref>
                  </c15:fullRef>
                </c:ext>
              </c:extLst>
              <c:f>('JULIO 2021'!$C$1194,'JULIO 2021'!$E$1194,'JULIO 2021'!$G$1194)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2021'!$C$1196:$H$1196</c15:sqref>
                  </c15:fullRef>
                </c:ext>
              </c:extLst>
              <c:f>('JULIO 2021'!$C$1196,'JULIO 2021'!$E$1196,'JULIO 2021'!$G$1196)</c:f>
              <c:numCache>
                <c:formatCode>#,##0</c:formatCode>
                <c:ptCount val="3"/>
                <c:pt idx="0">
                  <c:v>56404</c:v>
                </c:pt>
                <c:pt idx="1">
                  <c:v>4287</c:v>
                </c:pt>
                <c:pt idx="2">
                  <c:v>60691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654456"/>
        <c:axId val="4406532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2021'!$B$1194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2021'!$C$1194:$H$1194</c15:sqref>
                        </c15:fullRef>
                        <c15:formulaRef>
                          <c15:sqref>('JULIO 2021'!$C$1194,'JULIO 2021'!$E$1194,'JULIO 2021'!$G$1194)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2021'!$C$1194:$H$1194</c15:sqref>
                        </c15:fullRef>
                        <c15:formulaRef>
                          <c15:sqref>('JULIO 2021'!$C$1194,'JULIO 2021'!$E$1194,'JULIO 2021'!$G$1194)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4065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53280"/>
        <c:crosses val="autoZero"/>
        <c:auto val="0"/>
        <c:lblAlgn val="ctr"/>
        <c:lblOffset val="100"/>
        <c:noMultiLvlLbl val="0"/>
      </c:catAx>
      <c:valAx>
        <c:axId val="44065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54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96193265864074E-2"/>
          <c:y val="0.20210787401574801"/>
          <c:w val="0.917381192118527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2021'!$B$967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2021'!$C$966:$H$966</c15:sqref>
                  </c15:fullRef>
                </c:ext>
              </c:extLst>
              <c:f>('JULIO 2021'!$C$966,'JULIO 2021'!$E$966,'JULIO 2021'!$G$966)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2021'!$C$967:$H$967</c15:sqref>
                  </c15:fullRef>
                </c:ext>
              </c:extLst>
              <c:f>('JULIO 2021'!$C$967,'JULIO 2021'!$E$967,'JULIO 2021'!$G$967)</c:f>
              <c:numCache>
                <c:formatCode>#,##0</c:formatCode>
                <c:ptCount val="3"/>
                <c:pt idx="0">
                  <c:v>123465</c:v>
                </c:pt>
                <c:pt idx="1">
                  <c:v>18861</c:v>
                </c:pt>
                <c:pt idx="2">
                  <c:v>142326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'JULIO 2021'!$B$968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2021'!$C$966:$H$966</c15:sqref>
                  </c15:fullRef>
                </c:ext>
              </c:extLst>
              <c:f>('JULIO 2021'!$C$966,'JULIO 2021'!$E$966,'JULIO 2021'!$G$966)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2021'!$C$968:$H$968</c15:sqref>
                  </c15:fullRef>
                </c:ext>
              </c:extLst>
              <c:f>('JULIO 2021'!$C$968,'JULIO 2021'!$E$968,'JULIO 2021'!$G$968)</c:f>
              <c:numCache>
                <c:formatCode>#,##0</c:formatCode>
                <c:ptCount val="3"/>
                <c:pt idx="0">
                  <c:v>180940</c:v>
                </c:pt>
                <c:pt idx="1">
                  <c:v>13675</c:v>
                </c:pt>
                <c:pt idx="2">
                  <c:v>194615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656416"/>
        <c:axId val="4406568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2021'!$B$966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2021'!$C$966:$H$966</c15:sqref>
                        </c15:fullRef>
                        <c15:formulaRef>
                          <c15:sqref>('JULIO 2021'!$C$966,'JULIO 2021'!$E$966,'JULIO 2021'!$G$966)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2021'!$C$966:$H$966</c15:sqref>
                        </c15:fullRef>
                        <c15:formulaRef>
                          <c15:sqref>('JULIO 2021'!$C$966,'JULIO 2021'!$E$966,'JULIO 2021'!$G$966)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4065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56808"/>
        <c:crosses val="autoZero"/>
        <c:auto val="0"/>
        <c:lblAlgn val="ctr"/>
        <c:lblOffset val="100"/>
        <c:noMultiLvlLbl val="0"/>
      </c:catAx>
      <c:valAx>
        <c:axId val="440656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5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98073644397465E-2"/>
          <c:y val="0.20210787401574801"/>
          <c:w val="0.92136238833319328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2021'!$B$1094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2021'!$C$1093:$H$1093</c15:sqref>
                  </c15:fullRef>
                </c:ext>
              </c:extLst>
              <c:f>('JULIO 2021'!$C$1093,'JULIO 2021'!$E$1093,'JULIO 2021'!$G$1093)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2021'!$C$1094:$H$1094</c15:sqref>
                  </c15:fullRef>
                </c:ext>
              </c:extLst>
              <c:f>('JULIO 2021'!$C$1094,'JULIO 2021'!$E$1094,'JULIO 2021'!$G$1094)</c:f>
              <c:numCache>
                <c:formatCode>#,##0</c:formatCode>
                <c:ptCount val="3"/>
                <c:pt idx="0">
                  <c:v>32151</c:v>
                </c:pt>
                <c:pt idx="1">
                  <c:v>6827</c:v>
                </c:pt>
                <c:pt idx="2">
                  <c:v>38978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'JULIO 2021'!$B$1095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2021'!$C$1093:$H$1093</c15:sqref>
                  </c15:fullRef>
                </c:ext>
              </c:extLst>
              <c:f>('JULIO 2021'!$C$1093,'JULIO 2021'!$E$1093,'JULIO 2021'!$G$1093)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2021'!$C$1095:$H$1095</c15:sqref>
                  </c15:fullRef>
                </c:ext>
              </c:extLst>
              <c:f>('JULIO 2021'!$C$1095,'JULIO 2021'!$E$1095,'JULIO 2021'!$G$1095)</c:f>
              <c:numCache>
                <c:formatCode>#,##0</c:formatCode>
                <c:ptCount val="3"/>
                <c:pt idx="0">
                  <c:v>33237</c:v>
                </c:pt>
                <c:pt idx="1">
                  <c:v>9540</c:v>
                </c:pt>
                <c:pt idx="2">
                  <c:v>42777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652888"/>
        <c:axId val="4406552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2021'!$B$1093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2021'!$C$1093:$H$1093</c15:sqref>
                        </c15:fullRef>
                        <c15:formulaRef>
                          <c15:sqref>('JULIO 2021'!$C$1093,'JULIO 2021'!$E$1093,'JULIO 2021'!$G$1093)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2021'!$C$1093:$H$1093</c15:sqref>
                        </c15:fullRef>
                        <c15:formulaRef>
                          <c15:sqref>('JULIO 2021'!$C$1093,'JULIO 2021'!$E$1093,'JULIO 2021'!$G$1093)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40652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55240"/>
        <c:crosses val="autoZero"/>
        <c:auto val="0"/>
        <c:lblAlgn val="ctr"/>
        <c:lblOffset val="100"/>
        <c:noMultiLvlLbl val="0"/>
      </c:catAx>
      <c:valAx>
        <c:axId val="44065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52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7386899178815478E-2"/>
          <c:y val="0.23273432112214848"/>
          <c:w val="0.95098227602170182"/>
          <c:h val="0.732865081299064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'JULIO 2021'!$B$1387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'JULIO 2021'!$F$1387</c:f>
              <c:numCache>
                <c:formatCode>#,##0</c:formatCode>
                <c:ptCount val="1"/>
                <c:pt idx="0">
                  <c:v>1854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'JULIO 2021'!$B$1389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'JULIO 2021'!$F$1389</c:f>
              <c:numCache>
                <c:formatCode>#,##0</c:formatCode>
                <c:ptCount val="1"/>
                <c:pt idx="0">
                  <c:v>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'JULIO 2021'!$B$1391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'JULIO 2021'!$F$1391</c:f>
              <c:numCache>
                <c:formatCode>#,##0</c:formatCode>
                <c:ptCount val="1"/>
                <c:pt idx="0">
                  <c:v>4151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'JULIO 2021'!$B$1393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'JULIO 2021'!$F$1393</c:f>
              <c:numCache>
                <c:formatCode>#,##0</c:formatCode>
                <c:ptCount val="1"/>
                <c:pt idx="0">
                  <c:v>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'JULIO 2021'!$B$1395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'JULIO 2021'!$F$1395</c:f>
              <c:numCache>
                <c:formatCode>#,##0</c:formatCode>
                <c:ptCount val="1"/>
                <c:pt idx="0">
                  <c:v>2587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'JULIO 2021'!$B$1397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'JULIO 2021'!$F$1397</c:f>
              <c:numCache>
                <c:formatCode>#,##0</c:formatCode>
                <c:ptCount val="1"/>
                <c:pt idx="0">
                  <c:v>422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652496"/>
        <c:axId val="440653672"/>
      </c:barChart>
      <c:catAx>
        <c:axId val="4406524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40653672"/>
        <c:crosses val="autoZero"/>
        <c:auto val="1"/>
        <c:lblAlgn val="ctr"/>
        <c:lblOffset val="100"/>
        <c:noMultiLvlLbl val="0"/>
      </c:catAx>
      <c:valAx>
        <c:axId val="440653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5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6.2284940055045354E-2"/>
          <c:y val="0.10084110169828957"/>
          <c:w val="0.86953619734137833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987966652250743E-2"/>
                  <c:y val="8.082584925215406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2719618882865607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9879666522507354E-2"/>
                  <c:y val="-1.8522376481544947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2021'!$B$1448:$B$1456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2021'!$J$1448:$J$1456</c:f>
              <c:numCache>
                <c:formatCode>#,##0</c:formatCode>
                <c:ptCount val="9"/>
                <c:pt idx="0">
                  <c:v>6016</c:v>
                </c:pt>
                <c:pt idx="1">
                  <c:v>11715</c:v>
                </c:pt>
                <c:pt idx="2">
                  <c:v>13352</c:v>
                </c:pt>
                <c:pt idx="3">
                  <c:v>3750</c:v>
                </c:pt>
                <c:pt idx="4">
                  <c:v>12020</c:v>
                </c:pt>
                <c:pt idx="5">
                  <c:v>6699</c:v>
                </c:pt>
                <c:pt idx="6">
                  <c:v>4202</c:v>
                </c:pt>
                <c:pt idx="7">
                  <c:v>9303</c:v>
                </c:pt>
                <c:pt idx="8">
                  <c:v>3542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1966418736"/>
          <c:y val="1.7862392362440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2021'!$C$1474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2021'!$B$1476:$B$1484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2021'!$C$1476:$C$1484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'JULIO 2021'!$E$1474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2021'!$B$1476:$B$1484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2021'!$E$1476:$E$1484</c:f>
              <c:numCache>
                <c:formatCode>#,##0</c:formatCode>
                <c:ptCount val="9"/>
                <c:pt idx="0">
                  <c:v>16</c:v>
                </c:pt>
                <c:pt idx="1">
                  <c:v>13</c:v>
                </c:pt>
                <c:pt idx="2">
                  <c:v>34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'JULIO 2021'!$G$1474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2021'!$B$1476:$B$1484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2021'!$G$1476:$G$1484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656024"/>
        <c:axId val="4406572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2021'!$D$1474:$D$1475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2021'!$B$1476:$B$1484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'JULIO 2021'!$D$1476:$D$1484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2021'!$F$1474:$F$1475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2021'!$B$1476:$B$1484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2021'!$F$1476:$F$1484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2021'!$H$1474:$H$1475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2021'!$B$1476:$B$1484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2021'!$H$1476:$H$1484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4065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57200"/>
        <c:crosses val="autoZero"/>
        <c:auto val="0"/>
        <c:lblAlgn val="ctr"/>
        <c:lblOffset val="100"/>
        <c:noMultiLvlLbl val="0"/>
      </c:catAx>
      <c:valAx>
        <c:axId val="44065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56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3.1992810655935244E-5"/>
          <c:y val="4.8994058581528055E-2"/>
          <c:w val="0.99996800718934409"/>
          <c:h val="0.15408862496709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597259683084246E-2"/>
          <c:y val="0.20210787401574801"/>
          <c:w val="0.91074586509408373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2021'!$B$339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2021'!$C$338:$H$338</c15:sqref>
                  </c15:fullRef>
                </c:ext>
              </c:extLst>
              <c:f>('JULIO 2021'!$C$338,'JULIO 2021'!$E$338,'JULIO 2021'!$G$338)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2021'!$C$339:$H$339</c15:sqref>
                  </c15:fullRef>
                </c:ext>
              </c:extLst>
              <c:f>('JULIO 2021'!$C$339,'JULIO 2021'!$E$339,'JULIO 2021'!$G$339)</c:f>
              <c:numCache>
                <c:formatCode>#,##0</c:formatCode>
                <c:ptCount val="3"/>
                <c:pt idx="0">
                  <c:v>787600</c:v>
                </c:pt>
                <c:pt idx="1">
                  <c:v>83179</c:v>
                </c:pt>
                <c:pt idx="2">
                  <c:v>870779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'JULIO 2021'!$B$340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2021'!$C$338:$H$338</c15:sqref>
                  </c15:fullRef>
                </c:ext>
              </c:extLst>
              <c:f>('JULIO 2021'!$C$338,'JULIO 2021'!$E$338,'JULIO 2021'!$G$338)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2021'!$C$340:$H$340</c15:sqref>
                  </c15:fullRef>
                </c:ext>
              </c:extLst>
              <c:f>('JULIO 2021'!$C$340,'JULIO 2021'!$E$340,'JULIO 2021'!$G$340)</c:f>
              <c:numCache>
                <c:formatCode>#,##0</c:formatCode>
                <c:ptCount val="3"/>
                <c:pt idx="0">
                  <c:v>1029673</c:v>
                </c:pt>
                <c:pt idx="1">
                  <c:v>141611</c:v>
                </c:pt>
                <c:pt idx="2">
                  <c:v>1171284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1951792"/>
        <c:axId val="331950616"/>
      </c:barChart>
      <c:catAx>
        <c:axId val="33195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0616"/>
        <c:crosses val="autoZero"/>
        <c:auto val="0"/>
        <c:lblAlgn val="ctr"/>
        <c:lblOffset val="100"/>
        <c:noMultiLvlLbl val="0"/>
      </c:catAx>
      <c:valAx>
        <c:axId val="331950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3.1621079421875233E-2"/>
                  <c:y val="1.62199320614734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2.8746435838068383E-2"/>
                  <c:y val="1.62199320614734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2802714116242892E-2"/>
                  <c:y val="2.36715221097150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1621079421875226E-2"/>
                  <c:y val="-1.21649490461051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5.7492871676136766E-2"/>
                  <c:y val="-1.21649490461051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2021'!$B$1476:$B$1484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2021'!$I$1476:$I$1484</c:f>
              <c:numCache>
                <c:formatCode>#,##0</c:formatCode>
                <c:ptCount val="9"/>
                <c:pt idx="0">
                  <c:v>17</c:v>
                </c:pt>
                <c:pt idx="1">
                  <c:v>18</c:v>
                </c:pt>
                <c:pt idx="2">
                  <c:v>37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657592"/>
        <c:axId val="440657984"/>
      </c:barChart>
      <c:catAx>
        <c:axId val="44065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065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57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1966418736"/>
          <c:y val="1.44989217046045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2021'!$C$1573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2021'!$B$1476:$B$1484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2021'!$C$1575:$C$1583</c:f>
              <c:numCache>
                <c:formatCode>#,##0</c:formatCode>
                <c:ptCount val="9"/>
                <c:pt idx="0">
                  <c:v>5</c:v>
                </c:pt>
                <c:pt idx="1">
                  <c:v>13</c:v>
                </c:pt>
                <c:pt idx="2">
                  <c:v>18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'JULIO 2021'!$E$1573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2021'!$B$1476:$B$1484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2021'!$E$1575:$E$1583</c:f>
              <c:numCache>
                <c:formatCode>#,##0</c:formatCode>
                <c:ptCount val="9"/>
                <c:pt idx="0">
                  <c:v>11</c:v>
                </c:pt>
                <c:pt idx="1">
                  <c:v>33</c:v>
                </c:pt>
                <c:pt idx="2">
                  <c:v>53</c:v>
                </c:pt>
                <c:pt idx="3">
                  <c:v>11</c:v>
                </c:pt>
                <c:pt idx="4">
                  <c:v>12</c:v>
                </c:pt>
                <c:pt idx="5">
                  <c:v>16</c:v>
                </c:pt>
                <c:pt idx="6">
                  <c:v>13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'JULIO 2021'!$G$1573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2021'!$B$1476:$B$1484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2021'!$G$1575:$G$1583</c:f>
              <c:numCache>
                <c:formatCode>#,##0</c:formatCode>
                <c:ptCount val="9"/>
                <c:pt idx="0">
                  <c:v>0</c:v>
                </c:pt>
                <c:pt idx="1">
                  <c:v>8</c:v>
                </c:pt>
                <c:pt idx="2">
                  <c:v>14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'JULIO 2021'!$I$1573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'JULIO 2021'!$I$1575:$I$1583</c:f>
              <c:numCache>
                <c:formatCode>#,##0</c:formatCode>
                <c:ptCount val="9"/>
                <c:pt idx="0">
                  <c:v>0</c:v>
                </c:pt>
                <c:pt idx="1">
                  <c:v>18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992712"/>
        <c:axId val="4409923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2021'!$D$1474:$D$1475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2021'!$B$1476:$B$1484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'JULIO 2021'!$D$1476:$D$1484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2021'!$F$1474:$F$1475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2021'!$B$1476:$B$1484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2021'!$F$1476:$F$1484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2021'!$H$1474:$H$1475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2021'!$B$1476:$B$1484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'JULIO 2021'!$H$1476:$H$1484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4099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992320"/>
        <c:crosses val="autoZero"/>
        <c:auto val="0"/>
        <c:lblAlgn val="ctr"/>
        <c:lblOffset val="100"/>
        <c:noMultiLvlLbl val="0"/>
      </c:catAx>
      <c:valAx>
        <c:axId val="44099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992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6.5811375241765668E-2"/>
          <c:w val="1"/>
          <c:h val="0.14402255164178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732109884869247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8868498081154122E-3"/>
                  <c:y val="1.21336768129894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886849808115414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2021'!$B$1575:$B$1583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2021'!$L$1575:$L$1583</c:f>
              <c:numCache>
                <c:formatCode>#,##0</c:formatCode>
                <c:ptCount val="9"/>
                <c:pt idx="0">
                  <c:v>841</c:v>
                </c:pt>
                <c:pt idx="1">
                  <c:v>2883</c:v>
                </c:pt>
                <c:pt idx="2">
                  <c:v>4475</c:v>
                </c:pt>
                <c:pt idx="3">
                  <c:v>1269</c:v>
                </c:pt>
                <c:pt idx="4">
                  <c:v>560</c:v>
                </c:pt>
                <c:pt idx="5">
                  <c:v>1565</c:v>
                </c:pt>
                <c:pt idx="6">
                  <c:v>621</c:v>
                </c:pt>
                <c:pt idx="7">
                  <c:v>967</c:v>
                </c:pt>
                <c:pt idx="8">
                  <c:v>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246781351089398E-2"/>
          <c:y val="0.2083146106736658"/>
          <c:w val="0.93375321864891059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2021'!$B$1667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2021'!$C$1666:$K$1666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2021'!$C$1667:$K$1667</c:f>
              <c:numCache>
                <c:formatCode>#,##0</c:formatCode>
                <c:ptCount val="9"/>
                <c:pt idx="0">
                  <c:v>604</c:v>
                </c:pt>
                <c:pt idx="1">
                  <c:v>856</c:v>
                </c:pt>
                <c:pt idx="2">
                  <c:v>1285</c:v>
                </c:pt>
                <c:pt idx="3">
                  <c:v>346</c:v>
                </c:pt>
                <c:pt idx="4">
                  <c:v>739</c:v>
                </c:pt>
                <c:pt idx="5">
                  <c:v>535</c:v>
                </c:pt>
                <c:pt idx="6">
                  <c:v>349</c:v>
                </c:pt>
                <c:pt idx="7">
                  <c:v>888</c:v>
                </c:pt>
                <c:pt idx="8">
                  <c:v>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991144"/>
        <c:axId val="440989184"/>
        <c:extLst xmlns:c16r2="http://schemas.microsoft.com/office/drawing/2015/06/chart"/>
      </c:barChart>
      <c:catAx>
        <c:axId val="440991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989184"/>
        <c:crosses val="autoZero"/>
        <c:auto val="0"/>
        <c:lblAlgn val="ctr"/>
        <c:lblOffset val="100"/>
        <c:noMultiLvlLbl val="0"/>
      </c:catAx>
      <c:valAx>
        <c:axId val="4409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991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5652073225598021"/>
          <c:y val="0.20712081994200271"/>
          <c:w val="0.45872309526734806"/>
          <c:h val="0.6679826317069811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0318715732400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6838245887888219E-2"/>
                  <c:y val="1.22597444052447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0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1.4031871573240156E-2"/>
                  <c:y val="1.22597444052447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8063743146480365E-2"/>
                  <c:y val="4.08658146841483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0"/>
                  <c:y val="2.043290734207454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6838245887888219E-2"/>
                  <c:y val="4.08658146841488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2021'!$C$1666:$K$1666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2021'!$C$1668:$K$1668</c:f>
              <c:numCache>
                <c:formatCode>#,##0</c:formatCode>
                <c:ptCount val="9"/>
                <c:pt idx="0">
                  <c:v>59855</c:v>
                </c:pt>
                <c:pt idx="1">
                  <c:v>73200</c:v>
                </c:pt>
                <c:pt idx="2">
                  <c:v>77555</c:v>
                </c:pt>
                <c:pt idx="3">
                  <c:v>29966</c:v>
                </c:pt>
                <c:pt idx="4">
                  <c:v>56152</c:v>
                </c:pt>
                <c:pt idx="5">
                  <c:v>58688</c:v>
                </c:pt>
                <c:pt idx="6">
                  <c:v>29478</c:v>
                </c:pt>
                <c:pt idx="7">
                  <c:v>95291</c:v>
                </c:pt>
                <c:pt idx="8">
                  <c:v>36689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1966418736"/>
          <c:y val="1.4507193772315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246781351089398E-2"/>
          <c:y val="0.2083146106736658"/>
          <c:w val="0.93375321864891059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2021'!$C$1510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2021'!$B$1448:$B$1456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2021'!$C$1512:$C$1520</c:f>
              <c:numCache>
                <c:formatCode>#,##0</c:formatCode>
                <c:ptCount val="9"/>
                <c:pt idx="0">
                  <c:v>9</c:v>
                </c:pt>
                <c:pt idx="1">
                  <c:v>28</c:v>
                </c:pt>
                <c:pt idx="2">
                  <c:v>35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15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'JULIO 2021'!$E$1510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2021'!$B$1448:$B$1456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2021'!$E$1512:$E$1520</c:f>
              <c:numCache>
                <c:formatCode>#,##0</c:formatCode>
                <c:ptCount val="9"/>
                <c:pt idx="0">
                  <c:v>888</c:v>
                </c:pt>
                <c:pt idx="1">
                  <c:v>341</c:v>
                </c:pt>
                <c:pt idx="2">
                  <c:v>407</c:v>
                </c:pt>
                <c:pt idx="3">
                  <c:v>205</c:v>
                </c:pt>
                <c:pt idx="4">
                  <c:v>490</c:v>
                </c:pt>
                <c:pt idx="5">
                  <c:v>397</c:v>
                </c:pt>
                <c:pt idx="6">
                  <c:v>295</c:v>
                </c:pt>
                <c:pt idx="7">
                  <c:v>161</c:v>
                </c:pt>
                <c:pt idx="8">
                  <c:v>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'JULIO 2021'!$G$1510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2021'!$B$1448:$B$1456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2021'!$G$1512:$G$1520</c:f>
              <c:numCache>
                <c:formatCode>#,##0</c:formatCode>
                <c:ptCount val="9"/>
                <c:pt idx="0">
                  <c:v>58</c:v>
                </c:pt>
                <c:pt idx="1">
                  <c:v>74</c:v>
                </c:pt>
                <c:pt idx="2">
                  <c:v>105</c:v>
                </c:pt>
                <c:pt idx="3">
                  <c:v>40</c:v>
                </c:pt>
                <c:pt idx="4">
                  <c:v>51</c:v>
                </c:pt>
                <c:pt idx="5">
                  <c:v>46</c:v>
                </c:pt>
                <c:pt idx="6">
                  <c:v>54</c:v>
                </c:pt>
                <c:pt idx="7">
                  <c:v>33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'JULIO 2021'!$I$1510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'JULIO 2021'!$I$1512:$I$1520</c:f>
              <c:numCache>
                <c:formatCode>#,##0</c:formatCode>
                <c:ptCount val="9"/>
                <c:pt idx="0">
                  <c:v>23</c:v>
                </c:pt>
                <c:pt idx="1">
                  <c:v>19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18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993104"/>
        <c:axId val="440993888"/>
      </c:barChart>
      <c:catAx>
        <c:axId val="4409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993888"/>
        <c:crosses val="autoZero"/>
        <c:auto val="0"/>
        <c:lblAlgn val="ctr"/>
        <c:lblOffset val="100"/>
        <c:noMultiLvlLbl val="0"/>
      </c:catAx>
      <c:valAx>
        <c:axId val="44099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993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5.0368582888266761E-2"/>
          <c:w val="1"/>
          <c:h val="0.166748550445348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8971711621015372"/>
          <c:y val="0.21565862481223752"/>
          <c:w val="0.46124058483327135"/>
          <c:h val="0.6518554077965714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5.6799034505859661E-3"/>
                  <c:y val="4.013605807655927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8.5198551758791045E-3"/>
                  <c:y val="1.60544232306239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3.6919372428809452E-2"/>
                  <c:y val="4.01360580765600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4199758626465201E-2"/>
                  <c:y val="1.60544232306240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8279179329981596E-2"/>
                  <c:y val="-8.027211615312019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2021'!$B$1512:$B$1520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2021'!$L$1512:$L$1520</c:f>
              <c:numCache>
                <c:formatCode>#,##0</c:formatCode>
                <c:ptCount val="9"/>
                <c:pt idx="0">
                  <c:v>7605</c:v>
                </c:pt>
                <c:pt idx="1">
                  <c:v>4906</c:v>
                </c:pt>
                <c:pt idx="2">
                  <c:v>4625</c:v>
                </c:pt>
                <c:pt idx="3">
                  <c:v>2485</c:v>
                </c:pt>
                <c:pt idx="4">
                  <c:v>4604</c:v>
                </c:pt>
                <c:pt idx="5">
                  <c:v>4270</c:v>
                </c:pt>
                <c:pt idx="6">
                  <c:v>3792</c:v>
                </c:pt>
                <c:pt idx="7">
                  <c:v>2141</c:v>
                </c:pt>
                <c:pt idx="8">
                  <c:v>2623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1966418736"/>
          <c:y val="1.4970076258159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356841784504455E-2"/>
          <c:y val="0.2083146106736658"/>
          <c:w val="0.92464315821549559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2021'!$C$1510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2021'!$B$1457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2021'!$C$1521</c:f>
              <c:numCache>
                <c:formatCode>#,##0</c:formatCode>
                <c:ptCount val="1"/>
                <c:pt idx="0">
                  <c:v>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'JULIO 2021'!$E$1510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2021'!$B$1457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2021'!$E$1521</c:f>
              <c:numCache>
                <c:formatCode>#,##0</c:formatCode>
                <c:ptCount val="1"/>
                <c:pt idx="0">
                  <c:v>3378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'JULIO 2021'!$G$1510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2021'!$B$1457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2021'!$G$1521</c:f>
              <c:numCache>
                <c:formatCode>#,##0</c:formatCode>
                <c:ptCount val="1"/>
                <c:pt idx="0">
                  <c:v>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'JULIO 2021'!$I$1510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'JULIO 2021'!$B$1457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2021'!$I$1521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995064"/>
        <c:axId val="440991928"/>
      </c:barChart>
      <c:catAx>
        <c:axId val="4409950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40991928"/>
        <c:crosses val="autoZero"/>
        <c:auto val="0"/>
        <c:lblAlgn val="ctr"/>
        <c:lblOffset val="100"/>
        <c:noMultiLvlLbl val="0"/>
      </c:catAx>
      <c:valAx>
        <c:axId val="44099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995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9999076082059981E-2"/>
          <c:y val="0.10307513547656764"/>
          <c:w val="0.840240958946481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8087403641357905"/>
          <c:y val="0.28103909920517151"/>
          <c:w val="0.45606166240089524"/>
          <c:h val="0.66389603818290632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2.4555202247033288E-2"/>
                  <c:y val="3.333381986373923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9.3381291790133394E-2"/>
                  <c:y val="-7.826652459978819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2.8297361148525272E-2"/>
                  <c:y val="2.059645384204948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3.3956833378230376E-2"/>
                  <c:y val="8.238581536819772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2021'!$C$1510:$J$1510</c15:sqref>
                  </c15:fullRef>
                </c:ext>
              </c:extLst>
              <c:f>('JULIO 2021'!$C$1510,'JULIO 2021'!$E$1510,'JULIO 2021'!$G$1510,'JULIO 2021'!$I$1510)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2021'!$C$1521:$J$1521</c15:sqref>
                  </c15:fullRef>
                </c:ext>
              </c:extLst>
              <c:f>('JULIO 2021'!$C$1521,'JULIO 2021'!$E$1521,'JULIO 2021'!$G$1521,'JULIO 2021'!$I$1521)</c:f>
              <c:numCache>
                <c:formatCode>#,##0</c:formatCode>
                <c:ptCount val="4"/>
                <c:pt idx="0">
                  <c:v>124</c:v>
                </c:pt>
                <c:pt idx="1">
                  <c:v>3378</c:v>
                </c:pt>
                <c:pt idx="2">
                  <c:v>512</c:v>
                </c:pt>
                <c:pt idx="3">
                  <c:v>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'JULIO 2021'!$D$1521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C-5AFA-40C3-BD94-76C19C81D90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'JULIO 2021'!$F$1521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E-5AFA-40C3-BD94-76C19C81D90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'JULIO 2021'!$H$1521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0-5AFA-40C3-BD94-76C19C81D90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'JULIO 2021'!$J$1521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2-5AFA-40C3-BD94-76C19C81D90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677056270260504E-2"/>
          <c:y val="0.15245646709129806"/>
          <c:w val="0.94004693767022751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2021'!$B$322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'JULIO 2021'!$C$321:$K$321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2021'!$C$322:$K$322</c:f>
              <c:numCache>
                <c:formatCode>#,##0</c:formatCode>
                <c:ptCount val="9"/>
                <c:pt idx="0">
                  <c:v>55578</c:v>
                </c:pt>
                <c:pt idx="1">
                  <c:v>63070</c:v>
                </c:pt>
                <c:pt idx="2">
                  <c:v>72288</c:v>
                </c:pt>
                <c:pt idx="3">
                  <c:v>24583</c:v>
                </c:pt>
                <c:pt idx="4">
                  <c:v>67092</c:v>
                </c:pt>
                <c:pt idx="5">
                  <c:v>50166</c:v>
                </c:pt>
                <c:pt idx="6">
                  <c:v>31823</c:v>
                </c:pt>
                <c:pt idx="7">
                  <c:v>43721</c:v>
                </c:pt>
                <c:pt idx="8">
                  <c:v>29235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'JULIO 2021'!$B$323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'JULIO 2021'!$C$321:$K$321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2021'!$C$323:$K$323</c:f>
              <c:numCache>
                <c:formatCode>#,##0</c:formatCode>
                <c:ptCount val="9"/>
                <c:pt idx="0">
                  <c:v>66208</c:v>
                </c:pt>
                <c:pt idx="1">
                  <c:v>108650</c:v>
                </c:pt>
                <c:pt idx="2">
                  <c:v>107643</c:v>
                </c:pt>
                <c:pt idx="3">
                  <c:v>29138</c:v>
                </c:pt>
                <c:pt idx="4">
                  <c:v>104529</c:v>
                </c:pt>
                <c:pt idx="5">
                  <c:v>67126</c:v>
                </c:pt>
                <c:pt idx="6">
                  <c:v>40547</c:v>
                </c:pt>
                <c:pt idx="7">
                  <c:v>75805</c:v>
                </c:pt>
                <c:pt idx="8">
                  <c:v>45053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331956104"/>
        <c:axId val="331953360"/>
      </c:barChart>
      <c:catAx>
        <c:axId val="33195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3360"/>
        <c:crosses val="autoZero"/>
        <c:auto val="1"/>
        <c:lblAlgn val="ctr"/>
        <c:lblOffset val="100"/>
        <c:noMultiLvlLbl val="0"/>
      </c:catAx>
      <c:valAx>
        <c:axId val="33195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6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165939058664086"/>
                      <c:h val="0.13552281675309041"/>
                    </c:manualLayout>
                  </c15:layout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1.2825290260555365E-2"/>
                  <c:y val="2.504464158061268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1.5390348312666438E-2"/>
                  <c:y val="-3.13058019757661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('JULIO 2021'!$B$1387,'JULIO 2021'!$B$1389,'JULIO 2021'!$B$1391,'JULIO 2021'!$B$1393,'JULIO 2021'!$B$1395,'JULIO 2021'!$B$1397)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('JULIO 2021'!$F$1388,'JULIO 2021'!$F$1390,'JULIO 2021'!$F$1392,'JULIO 2021'!$F$1394,'JULIO 2021'!$F$1396,'JULIO 2021'!$F$1398)</c:f>
              <c:numCache>
                <c:formatCode>#,##0</c:formatCode>
                <c:ptCount val="6"/>
                <c:pt idx="0">
                  <c:v>70599</c:v>
                </c:pt>
                <c:pt idx="1">
                  <c:v>42627</c:v>
                </c:pt>
                <c:pt idx="2">
                  <c:v>37051</c:v>
                </c:pt>
                <c:pt idx="3">
                  <c:v>13355</c:v>
                </c:pt>
                <c:pt idx="4">
                  <c:v>17251</c:v>
                </c:pt>
                <c:pt idx="5">
                  <c:v>7809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2021'!$B$1602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2021'!$D$1601:$L$1601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2021'!$D$1602:$L$1602</c:f>
              <c:numCache>
                <c:formatCode>#,##0</c:formatCode>
                <c:ptCount val="9"/>
                <c:pt idx="0">
                  <c:v>172</c:v>
                </c:pt>
                <c:pt idx="1">
                  <c:v>50</c:v>
                </c:pt>
                <c:pt idx="2">
                  <c:v>105</c:v>
                </c:pt>
                <c:pt idx="3">
                  <c:v>21</c:v>
                </c:pt>
                <c:pt idx="4">
                  <c:v>27</c:v>
                </c:pt>
                <c:pt idx="5">
                  <c:v>189</c:v>
                </c:pt>
                <c:pt idx="6">
                  <c:v>34</c:v>
                </c:pt>
                <c:pt idx="7">
                  <c:v>50</c:v>
                </c:pt>
                <c:pt idx="8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'JULIO 2021'!$B$1604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2021'!$D$1601:$L$1601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2021'!$D$1604:$L$1604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'JULIO 2021'!$B$1606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2021'!$D$1601:$L$1601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2021'!$D$1606:$L$1606</c:f>
              <c:numCache>
                <c:formatCode>#,##0</c:formatCode>
                <c:ptCount val="9"/>
                <c:pt idx="0">
                  <c:v>106</c:v>
                </c:pt>
                <c:pt idx="1">
                  <c:v>16</c:v>
                </c:pt>
                <c:pt idx="2">
                  <c:v>14</c:v>
                </c:pt>
                <c:pt idx="3">
                  <c:v>6</c:v>
                </c:pt>
                <c:pt idx="4">
                  <c:v>23</c:v>
                </c:pt>
                <c:pt idx="5">
                  <c:v>82</c:v>
                </c:pt>
                <c:pt idx="6">
                  <c:v>8</c:v>
                </c:pt>
                <c:pt idx="7">
                  <c:v>19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'JULIO 2021'!$B$1608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2021'!$D$1601:$L$1601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2021'!$D$1608:$L$1608</c:f>
              <c:numCache>
                <c:formatCode>#,##0</c:formatCode>
                <c:ptCount val="9"/>
                <c:pt idx="0">
                  <c:v>211</c:v>
                </c:pt>
                <c:pt idx="1">
                  <c:v>149</c:v>
                </c:pt>
                <c:pt idx="2">
                  <c:v>314</c:v>
                </c:pt>
                <c:pt idx="3">
                  <c:v>26</c:v>
                </c:pt>
                <c:pt idx="4">
                  <c:v>345</c:v>
                </c:pt>
                <c:pt idx="5">
                  <c:v>48</c:v>
                </c:pt>
                <c:pt idx="6">
                  <c:v>79</c:v>
                </c:pt>
                <c:pt idx="7">
                  <c:v>158</c:v>
                </c:pt>
                <c:pt idx="8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'JULIO 2021'!$B$1610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2021'!$D$1601:$L$1601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2021'!$D$1610:$L$1610</c:f>
              <c:numCache>
                <c:formatCode>#,##0</c:formatCode>
                <c:ptCount val="9"/>
                <c:pt idx="0">
                  <c:v>4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8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988792"/>
        <c:axId val="440989576"/>
        <c:extLst xmlns:c16r2="http://schemas.microsoft.com/office/drawing/2015/06/chart"/>
      </c:barChart>
      <c:catAx>
        <c:axId val="440988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989576"/>
        <c:crosses val="autoZero"/>
        <c:auto val="0"/>
        <c:lblAlgn val="ctr"/>
        <c:lblOffset val="100"/>
        <c:noMultiLvlLbl val="0"/>
      </c:catAx>
      <c:valAx>
        <c:axId val="44098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988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3.5528912738715925E-2"/>
          <c:w val="1"/>
          <c:h val="0.249691612277484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8205522864421978"/>
          <c:y val="0.19517693141776299"/>
          <c:w val="0.46688871659396641"/>
          <c:h val="0.6750635706595383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2.8045157561891017E-2"/>
                  <c:y val="1.62199372403373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5.609031512378173E-2"/>
                  <c:y val="5.27147960310961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3.3654189074269099E-2"/>
                  <c:y val="1.21649529302528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2436126049512731E-2"/>
                  <c:y val="2.8384890170590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4022578780945457E-2"/>
                  <c:y val="1.216495293025299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067736342836372E-2"/>
                  <c:y val="8.10996862016866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2021'!$D$1613:$L$1613</c:f>
              <c:numCache>
                <c:formatCode>#,##0</c:formatCode>
                <c:ptCount val="9"/>
                <c:pt idx="0">
                  <c:v>3843</c:v>
                </c:pt>
                <c:pt idx="1">
                  <c:v>1419</c:v>
                </c:pt>
                <c:pt idx="2">
                  <c:v>2456</c:v>
                </c:pt>
                <c:pt idx="3">
                  <c:v>394</c:v>
                </c:pt>
                <c:pt idx="4">
                  <c:v>2109</c:v>
                </c:pt>
                <c:pt idx="5">
                  <c:v>3242</c:v>
                </c:pt>
                <c:pt idx="6">
                  <c:v>770</c:v>
                </c:pt>
                <c:pt idx="7">
                  <c:v>1365</c:v>
                </c:pt>
                <c:pt idx="8">
                  <c:v>1653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2335332554992757"/>
          <c:y val="0.20734188434801604"/>
          <c:w val="0.45928683221721733"/>
          <c:h val="0.6557861113913767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1.1359806901172036E-2"/>
                  <c:y val="8.10996862016866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4.2599275879395417E-2"/>
                  <c:y val="-2.432990586050598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0"/>
                  <c:y val="2.027492155042165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8399517252930872E-3"/>
                  <c:y val="1.62199372403371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1.7039710351758209E-2"/>
                  <c:y val="2.8384890170590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3.6919372428809452E-2"/>
                  <c:y val="3.649485879075897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7039710351758237E-2"/>
                  <c:y val="8.10996862016866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6.815884140703278E-2"/>
                  <c:y val="-4.054984310084330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2021'!$D$1601:$L$1601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2021'!$D$1613:$L$1613</c:f>
              <c:numCache>
                <c:formatCode>#,##0</c:formatCode>
                <c:ptCount val="9"/>
                <c:pt idx="0">
                  <c:v>3843</c:v>
                </c:pt>
                <c:pt idx="1">
                  <c:v>1419</c:v>
                </c:pt>
                <c:pt idx="2">
                  <c:v>2456</c:v>
                </c:pt>
                <c:pt idx="3">
                  <c:v>394</c:v>
                </c:pt>
                <c:pt idx="4">
                  <c:v>2109</c:v>
                </c:pt>
                <c:pt idx="5">
                  <c:v>3242</c:v>
                </c:pt>
                <c:pt idx="6">
                  <c:v>770</c:v>
                </c:pt>
                <c:pt idx="7">
                  <c:v>1365</c:v>
                </c:pt>
                <c:pt idx="8">
                  <c:v>1653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2021'!$B$1638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2021'!$D$1637:$L$1637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2021'!$D$1638:$L$1638</c:f>
              <c:numCache>
                <c:formatCode>#,##0</c:formatCode>
                <c:ptCount val="9"/>
                <c:pt idx="0">
                  <c:v>44</c:v>
                </c:pt>
                <c:pt idx="1">
                  <c:v>28</c:v>
                </c:pt>
                <c:pt idx="2">
                  <c:v>40</c:v>
                </c:pt>
                <c:pt idx="3">
                  <c:v>2</c:v>
                </c:pt>
                <c:pt idx="4">
                  <c:v>72</c:v>
                </c:pt>
                <c:pt idx="5">
                  <c:v>39</c:v>
                </c:pt>
                <c:pt idx="6">
                  <c:v>12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'JULIO 2021'!$B$1640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2021'!$D$1637:$L$1637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2021'!$D$1640:$L$1640</c:f>
              <c:numCache>
                <c:formatCode>#,##0</c:formatCode>
                <c:ptCount val="9"/>
                <c:pt idx="0">
                  <c:v>24</c:v>
                </c:pt>
                <c:pt idx="1">
                  <c:v>14</c:v>
                </c:pt>
                <c:pt idx="2">
                  <c:v>9</c:v>
                </c:pt>
                <c:pt idx="3">
                  <c:v>7</c:v>
                </c:pt>
                <c:pt idx="4">
                  <c:v>17</c:v>
                </c:pt>
                <c:pt idx="5">
                  <c:v>21</c:v>
                </c:pt>
                <c:pt idx="6">
                  <c:v>15</c:v>
                </c:pt>
                <c:pt idx="7">
                  <c:v>9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'JULIO 2021'!$B$1642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2021'!$D$1637:$L$1637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2021'!$D$1642:$L$1642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'JULIO 2021'!$B$1644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2021'!$D$1637:$L$1637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2021'!$D$1644:$L$1644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'JULIO 2021'!$B$1646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2021'!$D$1637:$L$1637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2021'!$D$1646:$L$1646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043064"/>
        <c:axId val="443039928"/>
        <c:extLst xmlns:c16r2="http://schemas.microsoft.com/office/drawing/2015/06/chart"/>
      </c:barChart>
      <c:catAx>
        <c:axId val="443043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39928"/>
        <c:crosses val="autoZero"/>
        <c:auto val="0"/>
        <c:lblAlgn val="ctr"/>
        <c:lblOffset val="100"/>
        <c:noMultiLvlLbl val="0"/>
      </c:catAx>
      <c:valAx>
        <c:axId val="44303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3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3.5528912738715925E-2"/>
          <c:w val="1"/>
          <c:h val="0.22814576653805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JULIO 2021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Galicia</c:v>
                </c:pt>
                <c:pt idx="13">
                  <c:v>Cataluña</c:v>
                </c:pt>
                <c:pt idx="14">
                  <c:v>País Vasco</c:v>
                </c:pt>
                <c:pt idx="15">
                  <c:v>Asturias (Principado de)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3.8743365473825001E-4</c:v>
                </c:pt>
                <c:pt idx="1">
                  <c:v>1.1829870811903001E-3</c:v>
                </c:pt>
                <c:pt idx="2">
                  <c:v>5.6545970806738998E-3</c:v>
                </c:pt>
                <c:pt idx="3">
                  <c:v>8.9032904094228007E-3</c:v>
                </c:pt>
                <c:pt idx="4">
                  <c:v>1.0437530788500999E-2</c:v>
                </c:pt>
                <c:pt idx="5">
                  <c:v>1.461863685777E-2</c:v>
                </c:pt>
                <c:pt idx="6">
                  <c:v>1.8475369708523998E-2</c:v>
                </c:pt>
                <c:pt idx="7">
                  <c:v>2.1759586289010001E-2</c:v>
                </c:pt>
                <c:pt idx="8">
                  <c:v>2.3548855136029001E-2</c:v>
                </c:pt>
                <c:pt idx="9">
                  <c:v>2.9658976148618999E-2</c:v>
                </c:pt>
                <c:pt idx="10">
                  <c:v>4.3829095457737999E-2</c:v>
                </c:pt>
                <c:pt idx="11">
                  <c:v>5.4537253493504002E-2</c:v>
                </c:pt>
                <c:pt idx="12">
                  <c:v>5.7333209613383999E-2</c:v>
                </c:pt>
                <c:pt idx="13">
                  <c:v>6.2676836179711995E-2</c:v>
                </c:pt>
                <c:pt idx="14">
                  <c:v>7.2464995534615995E-2</c:v>
                </c:pt>
                <c:pt idx="15">
                  <c:v>7.2932844667657995E-2</c:v>
                </c:pt>
                <c:pt idx="16">
                  <c:v>8.4206978537689006E-2</c:v>
                </c:pt>
                <c:pt idx="17">
                  <c:v>0.14120314400454001</c:v>
                </c:pt>
                <c:pt idx="18">
                  <c:v>0.27618837935668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43044240"/>
        <c:axId val="443050512"/>
      </c:barChart>
      <c:catAx>
        <c:axId val="443044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50512"/>
        <c:crosses val="autoZero"/>
        <c:auto val="1"/>
        <c:lblAlgn val="ctr"/>
        <c:lblOffset val="100"/>
        <c:noMultiLvlLbl val="0"/>
      </c:catAx>
      <c:valAx>
        <c:axId val="44305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 ENERO - </a:t>
            </a:r>
            <a:r>
              <a:rPr lang="es-ES" sz="1400" b="1" i="0" u="none" strike="noStrike" baseline="0">
                <a:effectLst/>
              </a:rPr>
              <a:t>JULIO</a:t>
            </a:r>
            <a:r>
              <a:rPr lang="en-US" b="1">
                <a:solidFill>
                  <a:srgbClr val="7DB51A"/>
                </a:solidFill>
              </a:rPr>
              <a:t> 2021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0.00%" sourceLinked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13A-4882-842E-DA247ECAE60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[4]Hoja1!$A$25:$A$43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Cataluña</c:v>
                </c:pt>
                <c:pt idx="13">
                  <c:v>Asturias (Principado de)</c:v>
                </c:pt>
                <c:pt idx="14">
                  <c:v>País Vasco</c:v>
                </c:pt>
                <c:pt idx="15">
                  <c:v>Andalucía</c:v>
                </c:pt>
                <c:pt idx="16">
                  <c:v>Galicia</c:v>
                </c:pt>
                <c:pt idx="17">
                  <c:v>Madrid (Comunidad de)</c:v>
                </c:pt>
                <c:pt idx="18">
                  <c:v>Castilla y León</c:v>
                </c:pt>
              </c:strCache>
            </c:strRef>
          </c:cat>
          <c:val>
            <c:numRef>
              <c:f>[4]Hoja1!$B$25:$B$43</c:f>
              <c:numCache>
                <c:formatCode>General</c:formatCode>
                <c:ptCount val="19"/>
                <c:pt idx="0">
                  <c:v>3.9389830428933998E-4</c:v>
                </c:pt>
                <c:pt idx="1">
                  <c:v>8.2616163092174004E-4</c:v>
                </c:pt>
                <c:pt idx="2">
                  <c:v>5.3164081248003002E-3</c:v>
                </c:pt>
                <c:pt idx="3">
                  <c:v>7.0147578621974002E-3</c:v>
                </c:pt>
                <c:pt idx="4">
                  <c:v>1.037169152125E-2</c:v>
                </c:pt>
                <c:pt idx="5">
                  <c:v>1.1313171109671999E-2</c:v>
                </c:pt>
                <c:pt idx="6">
                  <c:v>1.6588524070567E-2</c:v>
                </c:pt>
                <c:pt idx="7">
                  <c:v>2.0023984320311002E-2</c:v>
                </c:pt>
                <c:pt idx="8">
                  <c:v>2.072895413837E-2</c:v>
                </c:pt>
                <c:pt idx="9">
                  <c:v>2.7991745370982E-2</c:v>
                </c:pt>
                <c:pt idx="10">
                  <c:v>3.9928916047526998E-2</c:v>
                </c:pt>
                <c:pt idx="11">
                  <c:v>4.4969541548358999E-2</c:v>
                </c:pt>
                <c:pt idx="12">
                  <c:v>5.5703097173056999E-2</c:v>
                </c:pt>
                <c:pt idx="13">
                  <c:v>5.6017159405136997E-2</c:v>
                </c:pt>
                <c:pt idx="14">
                  <c:v>5.6553208751163001E-2</c:v>
                </c:pt>
                <c:pt idx="15">
                  <c:v>5.8962887192796E-2</c:v>
                </c:pt>
                <c:pt idx="16">
                  <c:v>6.3044429638799998E-2</c:v>
                </c:pt>
                <c:pt idx="17">
                  <c:v>0.24648673709602001</c:v>
                </c:pt>
                <c:pt idx="18">
                  <c:v>0.25776472669377998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A-4882-842E-DA247ECA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3044632"/>
        <c:axId val="443049336"/>
      </c:barChart>
      <c:catAx>
        <c:axId val="443044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9336"/>
        <c:crosses val="autoZero"/>
        <c:auto val="1"/>
        <c:lblAlgn val="ctr"/>
        <c:lblOffset val="100"/>
        <c:noMultiLvlLbl val="0"/>
      </c:catAx>
      <c:valAx>
        <c:axId val="44304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sz="1400" b="1" i="0" u="none" strike="noStrike" baseline="0">
                <a:effectLst/>
              </a:rPr>
              <a:t>JULIO</a:t>
            </a:r>
            <a:r>
              <a:rPr lang="en-US" b="1">
                <a:solidFill>
                  <a:srgbClr val="7DB51A"/>
                </a:solidFill>
              </a:rPr>
              <a:t> 2021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Brasil</c:v>
                </c:pt>
                <c:pt idx="6">
                  <c:v>China</c:v>
                </c:pt>
                <c:pt idx="7">
                  <c:v>Méjico</c:v>
                </c:pt>
                <c:pt idx="8">
                  <c:v>Italia</c:v>
                </c:pt>
                <c:pt idx="9">
                  <c:v>EEUU</c:v>
                </c:pt>
                <c:pt idx="10">
                  <c:v>Reino Unido</c:v>
                </c:pt>
                <c:pt idx="11">
                  <c:v>Alemania</c:v>
                </c:pt>
                <c:pt idx="12">
                  <c:v>Benelux (Bélgica, Holanda y Luxemburgo)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3.9561455097260001E-2</c:v>
                </c:pt>
                <c:pt idx="1">
                  <c:v>4.4744685501161001E-2</c:v>
                </c:pt>
                <c:pt idx="2">
                  <c:v>0.10400406705059</c:v>
                </c:pt>
                <c:pt idx="3">
                  <c:v>4.0633421385458E-3</c:v>
                </c:pt>
                <c:pt idx="4">
                  <c:v>4.7249088725472999E-3</c:v>
                </c:pt>
                <c:pt idx="5">
                  <c:v>7.9735773994162006E-3</c:v>
                </c:pt>
                <c:pt idx="6">
                  <c:v>9.5503561684026992E-3</c:v>
                </c:pt>
                <c:pt idx="7">
                  <c:v>2.2605290504256002E-2</c:v>
                </c:pt>
                <c:pt idx="8">
                  <c:v>4.3315551272322998E-2</c:v>
                </c:pt>
                <c:pt idx="9">
                  <c:v>6.2819385863807004E-2</c:v>
                </c:pt>
                <c:pt idx="10">
                  <c:v>7.8455353213374004E-2</c:v>
                </c:pt>
                <c:pt idx="11">
                  <c:v>7.9109978590341995E-2</c:v>
                </c:pt>
                <c:pt idx="12">
                  <c:v>0.12677288737529999</c:v>
                </c:pt>
                <c:pt idx="13">
                  <c:v>0.13977797133688</c:v>
                </c:pt>
                <c:pt idx="14">
                  <c:v>0.23252118961578999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3047768"/>
        <c:axId val="443045024"/>
      </c:barChart>
      <c:catAx>
        <c:axId val="443047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5024"/>
        <c:crosses val="autoZero"/>
        <c:auto val="1"/>
        <c:lblAlgn val="ctr"/>
        <c:lblOffset val="100"/>
        <c:noMultiLvlLbl val="0"/>
      </c:catAx>
      <c:valAx>
        <c:axId val="443045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7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- </a:t>
            </a:r>
            <a:r>
              <a:rPr lang="es-ES" sz="1400" b="1" i="0" u="none" strike="noStrike" baseline="0">
                <a:effectLst/>
              </a:rPr>
              <a:t>JULIO</a:t>
            </a:r>
            <a:r>
              <a:rPr lang="en-US" b="1">
                <a:solidFill>
                  <a:srgbClr val="7DB51A"/>
                </a:solidFill>
              </a:rPr>
              <a:t> 2021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[4]Hoja1!$A$65:$A$79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Brasil</c:v>
                </c:pt>
                <c:pt idx="6">
                  <c:v>China</c:v>
                </c:pt>
                <c:pt idx="7">
                  <c:v>Méjico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Reino Unido</c:v>
                </c:pt>
                <c:pt idx="12">
                  <c:v>Benelux (Bélgica, Holanda y Luxemburgo)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[4]Hoja1!$B$65:$B$79</c:f>
              <c:numCache>
                <c:formatCode>General</c:formatCode>
                <c:ptCount val="15"/>
                <c:pt idx="0">
                  <c:v>4.4726819197944002E-2</c:v>
                </c:pt>
                <c:pt idx="1">
                  <c:v>4.4452945939775002E-2</c:v>
                </c:pt>
                <c:pt idx="2">
                  <c:v>0.10947848414715</c:v>
                </c:pt>
                <c:pt idx="3">
                  <c:v>3.8813342079597E-3</c:v>
                </c:pt>
                <c:pt idx="4">
                  <c:v>5.5119296372673002E-3</c:v>
                </c:pt>
                <c:pt idx="5">
                  <c:v>9.2394704916174998E-3</c:v>
                </c:pt>
                <c:pt idx="6">
                  <c:v>1.1062552466651001E-2</c:v>
                </c:pt>
                <c:pt idx="7">
                  <c:v>1.5431153272623999E-2</c:v>
                </c:pt>
                <c:pt idx="8">
                  <c:v>3.8062975786847003E-2</c:v>
                </c:pt>
                <c:pt idx="9">
                  <c:v>5.3781488537959998E-2</c:v>
                </c:pt>
                <c:pt idx="10">
                  <c:v>7.9024285341014994E-2</c:v>
                </c:pt>
                <c:pt idx="11">
                  <c:v>8.3241352873728996E-2</c:v>
                </c:pt>
                <c:pt idx="12">
                  <c:v>0.10079005291138</c:v>
                </c:pt>
                <c:pt idx="13">
                  <c:v>0.1748771808164</c:v>
                </c:pt>
                <c:pt idx="14">
                  <c:v>0.22643797437166999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AA-406D-9E6C-8BD289D9E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3050120"/>
        <c:axId val="443045808"/>
      </c:barChart>
      <c:catAx>
        <c:axId val="443050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5808"/>
        <c:crosses val="autoZero"/>
        <c:auto val="1"/>
        <c:lblAlgn val="ctr"/>
        <c:lblOffset val="100"/>
        <c:noMultiLvlLbl val="0"/>
      </c:catAx>
      <c:valAx>
        <c:axId val="443045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50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950234216452141E-2"/>
          <c:y val="0.24295682647376105"/>
          <c:w val="0.9388652490895445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440226</c:v>
                </c:pt>
                <c:pt idx="1">
                  <c:v>530752</c:v>
                </c:pt>
                <c:pt idx="2">
                  <c:v>223135</c:v>
                </c:pt>
                <c:pt idx="3">
                  <c:v>0</c:v>
                </c:pt>
                <c:pt idx="4">
                  <c:v>12656</c:v>
                </c:pt>
                <c:pt idx="5">
                  <c:v>96672</c:v>
                </c:pt>
                <c:pt idx="6">
                  <c:v>437556</c:v>
                </c:pt>
                <c:pt idx="7">
                  <c:v>516707</c:v>
                </c:pt>
                <c:pt idx="8">
                  <c:v>292947</c:v>
                </c:pt>
                <c:pt idx="9">
                  <c:v>205905</c:v>
                </c:pt>
                <c:pt idx="10">
                  <c:v>88453</c:v>
                </c:pt>
                <c:pt idx="11">
                  <c:v>79551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57114</c:v>
                </c:pt>
                <c:pt idx="1">
                  <c:v>67786</c:v>
                </c:pt>
                <c:pt idx="2">
                  <c:v>136280</c:v>
                </c:pt>
                <c:pt idx="3">
                  <c:v>157426</c:v>
                </c:pt>
                <c:pt idx="4">
                  <c:v>242658</c:v>
                </c:pt>
                <c:pt idx="5">
                  <c:v>405990</c:v>
                </c:pt>
                <c:pt idx="6">
                  <c:v>644699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3052080"/>
        <c:axId val="443041888"/>
      </c:lineChart>
      <c:catAx>
        <c:axId val="44305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1888"/>
        <c:crosses val="autoZero"/>
        <c:auto val="1"/>
        <c:lblAlgn val="ctr"/>
        <c:lblOffset val="100"/>
        <c:noMultiLvlLbl val="0"/>
      </c:catAx>
      <c:valAx>
        <c:axId val="44304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5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681621408894135E-2"/>
          <c:y val="0.1666581942524327"/>
          <c:w val="0.9293579978616181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2021'!$B$354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2021'!$C$353:$K$353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2021'!$C$354:$K$354</c:f>
              <c:numCache>
                <c:formatCode>#,##0</c:formatCode>
                <c:ptCount val="9"/>
                <c:pt idx="0">
                  <c:v>119973</c:v>
                </c:pt>
                <c:pt idx="1">
                  <c:v>113568</c:v>
                </c:pt>
                <c:pt idx="2">
                  <c:v>158072</c:v>
                </c:pt>
                <c:pt idx="3">
                  <c:v>48404</c:v>
                </c:pt>
                <c:pt idx="4">
                  <c:v>119939</c:v>
                </c:pt>
                <c:pt idx="5">
                  <c:v>97028</c:v>
                </c:pt>
                <c:pt idx="6">
                  <c:v>79669</c:v>
                </c:pt>
                <c:pt idx="7">
                  <c:v>77692</c:v>
                </c:pt>
                <c:pt idx="8">
                  <c:v>56434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'JULIO 2021'!$B$355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'JULIO 2021'!$C$353:$K$353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2021'!$C$355:$K$355</c:f>
              <c:numCache>
                <c:formatCode>#,##0</c:formatCode>
                <c:ptCount val="9"/>
                <c:pt idx="0">
                  <c:v>134780</c:v>
                </c:pt>
                <c:pt idx="1">
                  <c:v>170898</c:v>
                </c:pt>
                <c:pt idx="2">
                  <c:v>197893</c:v>
                </c:pt>
                <c:pt idx="3">
                  <c:v>56052</c:v>
                </c:pt>
                <c:pt idx="4">
                  <c:v>172952</c:v>
                </c:pt>
                <c:pt idx="5">
                  <c:v>128199</c:v>
                </c:pt>
                <c:pt idx="6">
                  <c:v>92608</c:v>
                </c:pt>
                <c:pt idx="7">
                  <c:v>138913</c:v>
                </c:pt>
                <c:pt idx="8">
                  <c:v>78989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1949832"/>
        <c:axId val="331955320"/>
      </c:barChart>
      <c:catAx>
        <c:axId val="331949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5320"/>
        <c:crosses val="autoZero"/>
        <c:auto val="1"/>
        <c:lblAlgn val="ctr"/>
        <c:lblOffset val="100"/>
        <c:noMultiLvlLbl val="0"/>
      </c:catAx>
      <c:valAx>
        <c:axId val="331955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49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388239944555308"/>
          <c:y val="2.1372831994597434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012372489169647E-2"/>
          <c:y val="0.20142585150643333"/>
          <c:w val="0.93192736550027833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721404</c:v>
                </c:pt>
                <c:pt idx="1">
                  <c:v>852942</c:v>
                </c:pt>
                <c:pt idx="2">
                  <c:v>377922</c:v>
                </c:pt>
                <c:pt idx="3">
                  <c:v>0</c:v>
                </c:pt>
                <c:pt idx="4">
                  <c:v>40337</c:v>
                </c:pt>
                <c:pt idx="5">
                  <c:v>185143</c:v>
                </c:pt>
                <c:pt idx="6">
                  <c:v>870779</c:v>
                </c:pt>
                <c:pt idx="7">
                  <c:v>1149010</c:v>
                </c:pt>
                <c:pt idx="8">
                  <c:v>490417</c:v>
                </c:pt>
                <c:pt idx="9">
                  <c:v>332813</c:v>
                </c:pt>
                <c:pt idx="10">
                  <c:v>160643</c:v>
                </c:pt>
                <c:pt idx="11">
                  <c:v>144045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114795</c:v>
                </c:pt>
                <c:pt idx="1">
                  <c:v>129060</c:v>
                </c:pt>
                <c:pt idx="2">
                  <c:v>230578</c:v>
                </c:pt>
                <c:pt idx="3">
                  <c:v>283640</c:v>
                </c:pt>
                <c:pt idx="4">
                  <c:v>417470</c:v>
                </c:pt>
                <c:pt idx="5">
                  <c:v>667576</c:v>
                </c:pt>
                <c:pt idx="6">
                  <c:v>1171284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43848"/>
        <c:axId val="443050904"/>
      </c:lineChart>
      <c:catAx>
        <c:axId val="443043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50904"/>
        <c:crosses val="autoZero"/>
        <c:auto val="1"/>
        <c:lblAlgn val="ctr"/>
        <c:lblOffset val="100"/>
        <c:noMultiLvlLbl val="0"/>
      </c:catAx>
      <c:valAx>
        <c:axId val="44305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112668632162221"/>
          <c:y val="4.91734261860483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032057982118986E-2"/>
          <c:y val="0.24295669291338581"/>
          <c:w val="0.93778342487601141"/>
          <c:h val="0.6254543307086613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338158</c:v>
                </c:pt>
                <c:pt idx="1">
                  <c:v>395133</c:v>
                </c:pt>
                <c:pt idx="2">
                  <c:v>163990</c:v>
                </c:pt>
                <c:pt idx="3">
                  <c:v>0</c:v>
                </c:pt>
                <c:pt idx="4">
                  <c:v>10559</c:v>
                </c:pt>
                <c:pt idx="5">
                  <c:v>65355</c:v>
                </c:pt>
                <c:pt idx="6">
                  <c:v>273321</c:v>
                </c:pt>
                <c:pt idx="7">
                  <c:v>333403</c:v>
                </c:pt>
                <c:pt idx="8">
                  <c:v>209731</c:v>
                </c:pt>
                <c:pt idx="9">
                  <c:v>164809</c:v>
                </c:pt>
                <c:pt idx="10">
                  <c:v>73473</c:v>
                </c:pt>
                <c:pt idx="11">
                  <c:v>64933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45926</c:v>
                </c:pt>
                <c:pt idx="1">
                  <c:v>58712</c:v>
                </c:pt>
                <c:pt idx="2">
                  <c:v>112028</c:v>
                </c:pt>
                <c:pt idx="3">
                  <c:v>123418</c:v>
                </c:pt>
                <c:pt idx="4">
                  <c:v>188872</c:v>
                </c:pt>
                <c:pt idx="5">
                  <c:v>307630</c:v>
                </c:pt>
                <c:pt idx="6">
                  <c:v>435484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40712"/>
        <c:axId val="443048160"/>
      </c:lineChart>
      <c:catAx>
        <c:axId val="44304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8160"/>
        <c:crosses val="autoZero"/>
        <c:auto val="1"/>
        <c:lblAlgn val="ctr"/>
        <c:lblOffset val="100"/>
        <c:noMultiLvlLbl val="0"/>
      </c:catAx>
      <c:valAx>
        <c:axId val="44304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0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54452516639841E-2"/>
          <c:y val="0.23157678154552289"/>
          <c:w val="0.93639517988428245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535902</c:v>
                </c:pt>
                <c:pt idx="1">
                  <c:v>607166</c:v>
                </c:pt>
                <c:pt idx="2">
                  <c:v>268143</c:v>
                </c:pt>
                <c:pt idx="3">
                  <c:v>0</c:v>
                </c:pt>
                <c:pt idx="4">
                  <c:v>30083</c:v>
                </c:pt>
                <c:pt idx="5">
                  <c:v>115777</c:v>
                </c:pt>
                <c:pt idx="6">
                  <c:v>435343</c:v>
                </c:pt>
                <c:pt idx="7">
                  <c:v>563996</c:v>
                </c:pt>
                <c:pt idx="8">
                  <c:v>321495</c:v>
                </c:pt>
                <c:pt idx="9">
                  <c:v>254237</c:v>
                </c:pt>
                <c:pt idx="10">
                  <c:v>128476</c:v>
                </c:pt>
                <c:pt idx="11">
                  <c:v>107560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86247</c:v>
                </c:pt>
                <c:pt idx="1">
                  <c:v>103742</c:v>
                </c:pt>
                <c:pt idx="2">
                  <c:v>174988</c:v>
                </c:pt>
                <c:pt idx="3">
                  <c:v>201934</c:v>
                </c:pt>
                <c:pt idx="4">
                  <c:v>295180</c:v>
                </c:pt>
                <c:pt idx="5">
                  <c:v>459231</c:v>
                </c:pt>
                <c:pt idx="6">
                  <c:v>666051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51296"/>
        <c:axId val="443048552"/>
      </c:lineChart>
      <c:catAx>
        <c:axId val="4430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8552"/>
        <c:crosses val="autoZero"/>
        <c:auto val="1"/>
        <c:lblAlgn val="ctr"/>
        <c:lblOffset val="100"/>
        <c:noMultiLvlLbl val="0"/>
      </c:catAx>
      <c:valAx>
        <c:axId val="4430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5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2474480658714418E-2"/>
          <c:y val="0.26295658938716954"/>
          <c:w val="0.94334104633993843"/>
          <c:h val="0.60545448604154084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8437</c:v>
                </c:pt>
                <c:pt idx="1">
                  <c:v>9817</c:v>
                </c:pt>
                <c:pt idx="2">
                  <c:v>7419</c:v>
                </c:pt>
                <c:pt idx="3">
                  <c:v>0</c:v>
                </c:pt>
                <c:pt idx="4">
                  <c:v>293</c:v>
                </c:pt>
                <c:pt idx="5">
                  <c:v>1778</c:v>
                </c:pt>
                <c:pt idx="6">
                  <c:v>7603</c:v>
                </c:pt>
                <c:pt idx="7">
                  <c:v>8963</c:v>
                </c:pt>
                <c:pt idx="8">
                  <c:v>7161</c:v>
                </c:pt>
                <c:pt idx="9">
                  <c:v>3788</c:v>
                </c:pt>
                <c:pt idx="10">
                  <c:v>1526</c:v>
                </c:pt>
                <c:pt idx="11">
                  <c:v>1238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1269</c:v>
                </c:pt>
                <c:pt idx="1">
                  <c:v>1156</c:v>
                </c:pt>
                <c:pt idx="2">
                  <c:v>1818</c:v>
                </c:pt>
                <c:pt idx="3">
                  <c:v>2455</c:v>
                </c:pt>
                <c:pt idx="4">
                  <c:v>3553</c:v>
                </c:pt>
                <c:pt idx="5">
                  <c:v>6806</c:v>
                </c:pt>
                <c:pt idx="6">
                  <c:v>7503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42280"/>
        <c:axId val="443049728"/>
      </c:lineChart>
      <c:catAx>
        <c:axId val="443042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9728"/>
        <c:crosses val="autoZero"/>
        <c:auto val="1"/>
        <c:lblAlgn val="ctr"/>
        <c:lblOffset val="100"/>
        <c:noMultiLvlLbl val="0"/>
      </c:catAx>
      <c:valAx>
        <c:axId val="44304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42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852686886658693E-2"/>
          <c:y val="0.20142585150643333"/>
          <c:w val="0.94408699021433928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24298</c:v>
                </c:pt>
                <c:pt idx="1">
                  <c:v>22084</c:v>
                </c:pt>
                <c:pt idx="2">
                  <c:v>14336</c:v>
                </c:pt>
                <c:pt idx="3">
                  <c:v>0</c:v>
                </c:pt>
                <c:pt idx="4">
                  <c:v>3069</c:v>
                </c:pt>
                <c:pt idx="5">
                  <c:v>5579</c:v>
                </c:pt>
                <c:pt idx="6">
                  <c:v>14008</c:v>
                </c:pt>
                <c:pt idx="7">
                  <c:v>16246</c:v>
                </c:pt>
                <c:pt idx="8">
                  <c:v>13676</c:v>
                </c:pt>
                <c:pt idx="9">
                  <c:v>7648</c:v>
                </c:pt>
                <c:pt idx="10">
                  <c:v>4331</c:v>
                </c:pt>
                <c:pt idx="11">
                  <c:v>3669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3268</c:v>
                </c:pt>
                <c:pt idx="1">
                  <c:v>3345</c:v>
                </c:pt>
                <c:pt idx="2">
                  <c:v>6429</c:v>
                </c:pt>
                <c:pt idx="3">
                  <c:v>6123</c:v>
                </c:pt>
                <c:pt idx="4">
                  <c:v>9655</c:v>
                </c:pt>
                <c:pt idx="5">
                  <c:v>14450</c:v>
                </c:pt>
                <c:pt idx="6">
                  <c:v>14910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53256"/>
        <c:axId val="443054040"/>
      </c:lineChart>
      <c:catAx>
        <c:axId val="443053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54040"/>
        <c:crosses val="autoZero"/>
        <c:auto val="1"/>
        <c:lblAlgn val="ctr"/>
        <c:lblOffset val="100"/>
        <c:noMultiLvlLbl val="0"/>
      </c:catAx>
      <c:valAx>
        <c:axId val="443054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53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772339176002906"/>
          <c:y val="6.424880307047045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085918127637358E-2"/>
          <c:y val="0.22295669291338582"/>
          <c:w val="0.93672962979075125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[4]Hoja1!$B$120:$M$120</c:f>
              <c:numCache>
                <c:formatCode>General</c:formatCode>
                <c:ptCount val="12"/>
                <c:pt idx="0">
                  <c:v>49718</c:v>
                </c:pt>
                <c:pt idx="1">
                  <c:v>66943</c:v>
                </c:pt>
                <c:pt idx="2">
                  <c:v>23099</c:v>
                </c:pt>
                <c:pt idx="3">
                  <c:v>0</c:v>
                </c:pt>
                <c:pt idx="4">
                  <c:v>648</c:v>
                </c:pt>
                <c:pt idx="5">
                  <c:v>11081</c:v>
                </c:pt>
                <c:pt idx="6">
                  <c:v>73573</c:v>
                </c:pt>
                <c:pt idx="7">
                  <c:v>81225</c:v>
                </c:pt>
                <c:pt idx="8">
                  <c:v>39769</c:v>
                </c:pt>
                <c:pt idx="9">
                  <c:v>21047</c:v>
                </c:pt>
                <c:pt idx="10">
                  <c:v>5014</c:v>
                </c:pt>
                <c:pt idx="11">
                  <c:v>7312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[4]Hoja1!$A$121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[4]Hoja1!$B$121:$M$121</c:f>
              <c:numCache>
                <c:formatCode>General</c:formatCode>
                <c:ptCount val="12"/>
                <c:pt idx="0">
                  <c:v>3374</c:v>
                </c:pt>
                <c:pt idx="1">
                  <c:v>3513</c:v>
                </c:pt>
                <c:pt idx="2">
                  <c:v>11511</c:v>
                </c:pt>
                <c:pt idx="3">
                  <c:v>15359</c:v>
                </c:pt>
                <c:pt idx="4">
                  <c:v>25587</c:v>
                </c:pt>
                <c:pt idx="5">
                  <c:v>39627</c:v>
                </c:pt>
                <c:pt idx="6">
                  <c:v>96991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55608"/>
        <c:axId val="443053648"/>
      </c:lineChart>
      <c:catAx>
        <c:axId val="44305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53648"/>
        <c:crosses val="autoZero"/>
        <c:auto val="1"/>
        <c:lblAlgn val="ctr"/>
        <c:lblOffset val="100"/>
        <c:noMultiLvlLbl val="0"/>
      </c:catAx>
      <c:valAx>
        <c:axId val="44305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55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369283589558256E-2"/>
          <c:y val="0.20142585150643333"/>
          <c:w val="0.93857039351143978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[4]Hoja1!$B$125:$M$125</c:f>
              <c:numCache>
                <c:formatCode>General</c:formatCode>
                <c:ptCount val="12"/>
                <c:pt idx="0">
                  <c:v>82408</c:v>
                </c:pt>
                <c:pt idx="1">
                  <c:v>115350</c:v>
                </c:pt>
                <c:pt idx="2">
                  <c:v>37658</c:v>
                </c:pt>
                <c:pt idx="3">
                  <c:v>0</c:v>
                </c:pt>
                <c:pt idx="4">
                  <c:v>1812</c:v>
                </c:pt>
                <c:pt idx="5">
                  <c:v>23157</c:v>
                </c:pt>
                <c:pt idx="6">
                  <c:v>199755</c:v>
                </c:pt>
                <c:pt idx="7">
                  <c:v>283744</c:v>
                </c:pt>
                <c:pt idx="8">
                  <c:v>78812</c:v>
                </c:pt>
                <c:pt idx="9">
                  <c:v>39101</c:v>
                </c:pt>
                <c:pt idx="10">
                  <c:v>8388</c:v>
                </c:pt>
                <c:pt idx="11">
                  <c:v>14158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[4]Hoja1!$A$126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[4]Hoja1!$B$126:$M$126</c:f>
              <c:numCache>
                <c:formatCode>General</c:formatCode>
                <c:ptCount val="12"/>
                <c:pt idx="0">
                  <c:v>7649</c:v>
                </c:pt>
                <c:pt idx="1">
                  <c:v>8259</c:v>
                </c:pt>
                <c:pt idx="2">
                  <c:v>23235</c:v>
                </c:pt>
                <c:pt idx="3">
                  <c:v>30482</c:v>
                </c:pt>
                <c:pt idx="4">
                  <c:v>46524</c:v>
                </c:pt>
                <c:pt idx="5">
                  <c:v>72268</c:v>
                </c:pt>
                <c:pt idx="6">
                  <c:v>230258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52472"/>
        <c:axId val="443052864"/>
      </c:lineChart>
      <c:catAx>
        <c:axId val="443052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52864"/>
        <c:crosses val="autoZero"/>
        <c:auto val="1"/>
        <c:lblAlgn val="ctr"/>
        <c:lblOffset val="100"/>
        <c:noMultiLvlLbl val="0"/>
      </c:catAx>
      <c:valAx>
        <c:axId val="44305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52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106464235078257"/>
          <c:y val="4.91734261860483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0246139122112501E-2"/>
          <c:y val="0.26795658741866635"/>
          <c:w val="0.94556940879627616"/>
          <c:h val="0.6004544880100440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[4]Hoja1!$B$132:$M$132</c:f>
              <c:numCache>
                <c:formatCode>General</c:formatCode>
                <c:ptCount val="12"/>
                <c:pt idx="0">
                  <c:v>5028</c:v>
                </c:pt>
                <c:pt idx="1">
                  <c:v>5147</c:v>
                </c:pt>
                <c:pt idx="2">
                  <c:v>3707</c:v>
                </c:pt>
                <c:pt idx="3">
                  <c:v>0</c:v>
                </c:pt>
                <c:pt idx="4">
                  <c:v>124</c:v>
                </c:pt>
                <c:pt idx="5">
                  <c:v>6699</c:v>
                </c:pt>
                <c:pt idx="6">
                  <c:v>37894</c:v>
                </c:pt>
                <c:pt idx="7">
                  <c:v>44784</c:v>
                </c:pt>
                <c:pt idx="8">
                  <c:v>12040</c:v>
                </c:pt>
                <c:pt idx="9">
                  <c:v>2719</c:v>
                </c:pt>
                <c:pt idx="10">
                  <c:v>513</c:v>
                </c:pt>
                <c:pt idx="11">
                  <c:v>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[4]Hoja1!$A$133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[4]Hoja1!$B$133:$M$133</c:f>
              <c:numCache>
                <c:formatCode>General</c:formatCode>
                <c:ptCount val="12"/>
                <c:pt idx="0">
                  <c:v>42</c:v>
                </c:pt>
                <c:pt idx="1">
                  <c:v>127</c:v>
                </c:pt>
                <c:pt idx="2">
                  <c:v>2213</c:v>
                </c:pt>
                <c:pt idx="3">
                  <c:v>2549</c:v>
                </c:pt>
                <c:pt idx="4">
                  <c:v>6340</c:v>
                </c:pt>
                <c:pt idx="5">
                  <c:v>19723</c:v>
                </c:pt>
                <c:pt idx="6">
                  <c:v>46151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32816"/>
        <c:axId val="443937912"/>
      </c:lineChart>
      <c:catAx>
        <c:axId val="44393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37912"/>
        <c:crosses val="autoZero"/>
        <c:auto val="1"/>
        <c:lblAlgn val="ctr"/>
        <c:lblOffset val="100"/>
        <c:noMultiLvlLbl val="0"/>
      </c:catAx>
      <c:valAx>
        <c:axId val="44393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32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72440944881895"/>
          <c:y val="5.7300371141586155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334580415017183E-2"/>
          <c:y val="0.21650140466110077"/>
          <c:w val="0.93860512463566359"/>
          <c:h val="0.6462070193487120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[4]Hoja1!$B$137:$M$137</c:f>
              <c:numCache>
                <c:formatCode>General</c:formatCode>
                <c:ptCount val="12"/>
                <c:pt idx="0">
                  <c:v>6116</c:v>
                </c:pt>
                <c:pt idx="1">
                  <c:v>8733</c:v>
                </c:pt>
                <c:pt idx="2">
                  <c:v>5803</c:v>
                </c:pt>
                <c:pt idx="3">
                  <c:v>0</c:v>
                </c:pt>
                <c:pt idx="4">
                  <c:v>238</c:v>
                </c:pt>
                <c:pt idx="5">
                  <c:v>14218</c:v>
                </c:pt>
                <c:pt idx="6">
                  <c:v>107218</c:v>
                </c:pt>
                <c:pt idx="7">
                  <c:v>150261</c:v>
                </c:pt>
                <c:pt idx="8">
                  <c:v>23411</c:v>
                </c:pt>
                <c:pt idx="9">
                  <c:v>4891</c:v>
                </c:pt>
                <c:pt idx="10">
                  <c:v>915</c:v>
                </c:pt>
                <c:pt idx="11">
                  <c:v>195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[4]Hoja1!$A$138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[4]Hoja1!$B$138:$M$138</c:f>
              <c:numCache>
                <c:formatCode>General</c:formatCode>
                <c:ptCount val="12"/>
                <c:pt idx="0">
                  <c:v>70</c:v>
                </c:pt>
                <c:pt idx="1">
                  <c:v>210</c:v>
                </c:pt>
                <c:pt idx="2">
                  <c:v>3837</c:v>
                </c:pt>
                <c:pt idx="3">
                  <c:v>6500</c:v>
                </c:pt>
                <c:pt idx="4">
                  <c:v>18608</c:v>
                </c:pt>
                <c:pt idx="5">
                  <c:v>56433</c:v>
                </c:pt>
                <c:pt idx="6">
                  <c:v>108957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41832"/>
        <c:axId val="443937520"/>
      </c:lineChart>
      <c:catAx>
        <c:axId val="443941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37520"/>
        <c:crosses val="autoZero"/>
        <c:auto val="1"/>
        <c:lblAlgn val="ctr"/>
        <c:lblOffset val="100"/>
        <c:noMultiLvlLbl val="0"/>
      </c:catAx>
      <c:valAx>
        <c:axId val="44393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41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107869665463084"/>
          <c:y val="4.414830055790764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771001000565539E-2"/>
          <c:y val="0.22295669291338582"/>
          <c:w val="0.94004454691782313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[4]Hoja1!$B$144:$M$144</c:f>
              <c:numCache>
                <c:formatCode>General</c:formatCode>
                <c:ptCount val="12"/>
                <c:pt idx="0">
                  <c:v>4663</c:v>
                </c:pt>
                <c:pt idx="1">
                  <c:v>5508</c:v>
                </c:pt>
                <c:pt idx="2">
                  <c:v>2957</c:v>
                </c:pt>
                <c:pt idx="3">
                  <c:v>0</c:v>
                </c:pt>
                <c:pt idx="4">
                  <c:v>0</c:v>
                </c:pt>
                <c:pt idx="5">
                  <c:v>281</c:v>
                </c:pt>
                <c:pt idx="6">
                  <c:v>9577</c:v>
                </c:pt>
                <c:pt idx="7">
                  <c:v>7719</c:v>
                </c:pt>
                <c:pt idx="8">
                  <c:v>5033</c:v>
                </c:pt>
                <c:pt idx="9">
                  <c:v>2605</c:v>
                </c:pt>
                <c:pt idx="10">
                  <c:v>530</c:v>
                </c:pt>
                <c:pt idx="11">
                  <c:v>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[4]Hoja1!$A$145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[4]Hoja1!$B$145:$M$145</c:f>
              <c:numCache>
                <c:formatCode>General</c:formatCode>
                <c:ptCount val="12"/>
                <c:pt idx="0">
                  <c:v>55</c:v>
                </c:pt>
                <c:pt idx="1">
                  <c:v>54</c:v>
                </c:pt>
                <c:pt idx="2">
                  <c:v>273</c:v>
                </c:pt>
                <c:pt idx="3">
                  <c:v>707</c:v>
                </c:pt>
                <c:pt idx="4">
                  <c:v>2129</c:v>
                </c:pt>
                <c:pt idx="5">
                  <c:v>5992</c:v>
                </c:pt>
                <c:pt idx="6">
                  <c:v>18210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34776"/>
        <c:axId val="443938696"/>
      </c:lineChart>
      <c:catAx>
        <c:axId val="44393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38696"/>
        <c:crosses val="autoZero"/>
        <c:auto val="1"/>
        <c:lblAlgn val="ctr"/>
        <c:lblOffset val="100"/>
        <c:noMultiLvlLbl val="0"/>
      </c:catAx>
      <c:valAx>
        <c:axId val="443938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34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93435420019998"/>
          <c:y val="6.7300367204579839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697386207777268E-2"/>
          <c:y val="0.24506796725036237"/>
          <c:w val="0.89388881574430012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2021'!$B$370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2021'!$C$369:$H$369</c15:sqref>
                  </c15:fullRef>
                </c:ext>
              </c:extLst>
              <c:f>('JULIO 2021'!$C$369,'JULIO 2021'!$E$369,'JULIO 2021'!$G$369)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2021'!$C$370:$H$370</c15:sqref>
                  </c15:fullRef>
                </c:ext>
              </c:extLst>
              <c:f>('JULIO 2021'!$C$370,'JULIO 2021'!$E$370,'JULIO 2021'!$G$370)</c:f>
              <c:numCache>
                <c:formatCode>#,##0</c:formatCode>
                <c:ptCount val="3"/>
                <c:pt idx="0">
                  <c:v>1486849</c:v>
                </c:pt>
                <c:pt idx="1">
                  <c:v>254148</c:v>
                </c:pt>
                <c:pt idx="2">
                  <c:v>1740997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'JULIO 2021'!$B$371</c:f>
              <c:strCache>
                <c:ptCount val="1"/>
                <c:pt idx="0">
                  <c:v>ENERO - JULIO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2021'!$C$369:$H$369</c15:sqref>
                  </c15:fullRef>
                </c:ext>
              </c:extLst>
              <c:f>('JULIO 2021'!$C$369,'JULIO 2021'!$E$369,'JULIO 2021'!$G$369)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2021'!$C$371:$H$371</c15:sqref>
                  </c15:fullRef>
                </c:ext>
              </c:extLst>
              <c:f>('JULIO 2021'!$C$371,'JULIO 2021'!$E$371,'JULIO 2021'!$G$371)</c:f>
              <c:numCache>
                <c:formatCode>#,##0</c:formatCode>
                <c:ptCount val="3"/>
                <c:pt idx="0">
                  <c:v>1502679</c:v>
                </c:pt>
                <c:pt idx="1">
                  <c:v>209274</c:v>
                </c:pt>
                <c:pt idx="2">
                  <c:v>1711953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1951008"/>
        <c:axId val="331954536"/>
      </c:barChart>
      <c:catAx>
        <c:axId val="33195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4536"/>
        <c:crosses val="autoZero"/>
        <c:auto val="0"/>
        <c:lblAlgn val="ctr"/>
        <c:lblOffset val="100"/>
        <c:noMultiLvlLbl val="0"/>
      </c:catAx>
      <c:valAx>
        <c:axId val="331954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95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506933382149112"/>
          <c:y val="3.6679164605202236E-2"/>
          <c:w val="0.2281843628467135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809718536564152E-2"/>
          <c:y val="0.22655165591738219"/>
          <c:w val="0.94412998651411673"/>
          <c:h val="0.6361567680924307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[4]Hoja1!$B$149:$M$149</c:f>
              <c:numCache>
                <c:formatCode>General</c:formatCode>
                <c:ptCount val="12"/>
                <c:pt idx="0">
                  <c:v>8108</c:v>
                </c:pt>
                <c:pt idx="1">
                  <c:v>10625</c:v>
                </c:pt>
                <c:pt idx="2">
                  <c:v>4036</c:v>
                </c:pt>
                <c:pt idx="3">
                  <c:v>0</c:v>
                </c:pt>
                <c:pt idx="4">
                  <c:v>0</c:v>
                </c:pt>
                <c:pt idx="5">
                  <c:v>1008</c:v>
                </c:pt>
                <c:pt idx="6">
                  <c:v>15201</c:v>
                </c:pt>
                <c:pt idx="7">
                  <c:v>10398</c:v>
                </c:pt>
                <c:pt idx="8">
                  <c:v>7198</c:v>
                </c:pt>
                <c:pt idx="9">
                  <c:v>3494</c:v>
                </c:pt>
                <c:pt idx="10">
                  <c:v>806</c:v>
                </c:pt>
                <c:pt idx="11">
                  <c:v>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[4]Hoja1!$A$150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[4]Hoja1!$B$150:$M$150</c:f>
              <c:numCache>
                <c:formatCode>General</c:formatCode>
                <c:ptCount val="12"/>
                <c:pt idx="0">
                  <c:v>207</c:v>
                </c:pt>
                <c:pt idx="1">
                  <c:v>227</c:v>
                </c:pt>
                <c:pt idx="2">
                  <c:v>534</c:v>
                </c:pt>
                <c:pt idx="3">
                  <c:v>1562</c:v>
                </c:pt>
                <c:pt idx="4">
                  <c:v>3172</c:v>
                </c:pt>
                <c:pt idx="5">
                  <c:v>7934</c:v>
                </c:pt>
                <c:pt idx="6">
                  <c:v>29141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43792"/>
        <c:axId val="443944184"/>
      </c:lineChart>
      <c:catAx>
        <c:axId val="44394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44184"/>
        <c:crosses val="autoZero"/>
        <c:auto val="1"/>
        <c:lblAlgn val="ctr"/>
        <c:lblOffset val="100"/>
        <c:noMultiLvlLbl val="0"/>
      </c:catAx>
      <c:valAx>
        <c:axId val="443944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4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886875190324969"/>
          <c:y val="4.91734261860483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771001000565539E-2"/>
          <c:y val="0.22295669291338582"/>
          <c:w val="0.94004454691782313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[4]Hoja1!$B$157:$M$157</c:f>
              <c:numCache>
                <c:formatCode>General</c:formatCode>
                <c:ptCount val="12"/>
                <c:pt idx="0">
                  <c:v>22801</c:v>
                </c:pt>
                <c:pt idx="1">
                  <c:v>31044</c:v>
                </c:pt>
                <c:pt idx="2">
                  <c:v>11837</c:v>
                </c:pt>
                <c:pt idx="3">
                  <c:v>0</c:v>
                </c:pt>
                <c:pt idx="4">
                  <c:v>659</c:v>
                </c:pt>
                <c:pt idx="5">
                  <c:v>8557</c:v>
                </c:pt>
                <c:pt idx="6">
                  <c:v>22301</c:v>
                </c:pt>
                <c:pt idx="7">
                  <c:v>24477</c:v>
                </c:pt>
                <c:pt idx="8">
                  <c:v>9427</c:v>
                </c:pt>
                <c:pt idx="9">
                  <c:v>5097</c:v>
                </c:pt>
                <c:pt idx="10">
                  <c:v>2763</c:v>
                </c:pt>
                <c:pt idx="11">
                  <c:v>3013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6-4366-80D1-49B446614CB0}"/>
            </c:ext>
          </c:extLst>
        </c:ser>
        <c:ser>
          <c:idx val="1"/>
          <c:order val="1"/>
          <c:tx>
            <c:strRef>
              <c:f>[4]Hoja1!$A$158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[4]Hoja1!$B$158:$M$158</c:f>
              <c:numCache>
                <c:formatCode>General</c:formatCode>
                <c:ptCount val="12"/>
                <c:pt idx="0">
                  <c:v>2517</c:v>
                </c:pt>
                <c:pt idx="1">
                  <c:v>1512</c:v>
                </c:pt>
                <c:pt idx="2">
                  <c:v>2778</c:v>
                </c:pt>
                <c:pt idx="3">
                  <c:v>5510</c:v>
                </c:pt>
                <c:pt idx="4">
                  <c:v>8449</c:v>
                </c:pt>
                <c:pt idx="5">
                  <c:v>15743</c:v>
                </c:pt>
                <c:pt idx="6">
                  <c:v>24182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6-4366-80D1-49B44661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33208"/>
        <c:axId val="443936344"/>
      </c:lineChart>
      <c:catAx>
        <c:axId val="443933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36344"/>
        <c:crosses val="autoZero"/>
        <c:auto val="1"/>
        <c:lblAlgn val="ctr"/>
        <c:lblOffset val="100"/>
        <c:noMultiLvlLbl val="0"/>
      </c:catAx>
      <c:valAx>
        <c:axId val="443936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33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334580415017183E-2"/>
          <c:y val="0.24162703280180431"/>
          <c:w val="0.93860512463566359"/>
          <c:h val="0.62108139120800854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[4]Hoja1!$B$162:$M$162</c:f>
              <c:numCache>
                <c:formatCode>General</c:formatCode>
                <c:ptCount val="12"/>
                <c:pt idx="0">
                  <c:v>40173</c:v>
                </c:pt>
                <c:pt idx="1">
                  <c:v>55206</c:v>
                </c:pt>
                <c:pt idx="2">
                  <c:v>24151</c:v>
                </c:pt>
                <c:pt idx="3">
                  <c:v>0</c:v>
                </c:pt>
                <c:pt idx="4">
                  <c:v>3546</c:v>
                </c:pt>
                <c:pt idx="5">
                  <c:v>18482</c:v>
                </c:pt>
                <c:pt idx="6">
                  <c:v>59901</c:v>
                </c:pt>
                <c:pt idx="7">
                  <c:v>74375</c:v>
                </c:pt>
                <c:pt idx="8">
                  <c:v>24213</c:v>
                </c:pt>
                <c:pt idx="9">
                  <c:v>10631</c:v>
                </c:pt>
                <c:pt idx="10">
                  <c:v>7539</c:v>
                </c:pt>
                <c:pt idx="11">
                  <c:v>10879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2-4ADC-85A0-6C5C75EB9697}"/>
            </c:ext>
          </c:extLst>
        </c:ser>
        <c:ser>
          <c:idx val="1"/>
          <c:order val="1"/>
          <c:tx>
            <c:strRef>
              <c:f>[4]Hoja1!$A$163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[4]Hoja1!$B$163:$M$163</c:f>
              <c:numCache>
                <c:formatCode>General</c:formatCode>
                <c:ptCount val="12"/>
                <c:pt idx="0">
                  <c:v>8204</c:v>
                </c:pt>
                <c:pt idx="1">
                  <c:v>6874</c:v>
                </c:pt>
                <c:pt idx="2">
                  <c:v>8246</c:v>
                </c:pt>
                <c:pt idx="3">
                  <c:v>16970</c:v>
                </c:pt>
                <c:pt idx="4">
                  <c:v>24741</c:v>
                </c:pt>
                <c:pt idx="5">
                  <c:v>34135</c:v>
                </c:pt>
                <c:pt idx="6">
                  <c:v>76432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2-4ADC-85A0-6C5C75EB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40264"/>
        <c:axId val="443934384"/>
      </c:lineChart>
      <c:catAx>
        <c:axId val="443940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34384"/>
        <c:crosses val="autoZero"/>
        <c:auto val="1"/>
        <c:lblAlgn val="ctr"/>
        <c:lblOffset val="100"/>
        <c:noMultiLvlLbl val="0"/>
      </c:catAx>
      <c:valAx>
        <c:axId val="44393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40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2886414060122"/>
          <c:y val="5.9223677442329759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56105624918432E-2"/>
          <c:y val="0.25295659332417586"/>
          <c:w val="0.94225449166920439"/>
          <c:h val="0.6154544821045344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[4]Hoja1!$B$169:$M$169</c:f>
              <c:numCache>
                <c:formatCode>General</c:formatCode>
                <c:ptCount val="12"/>
                <c:pt idx="0">
                  <c:v>11421</c:v>
                </c:pt>
                <c:pt idx="1">
                  <c:v>17160</c:v>
                </c:pt>
                <c:pt idx="2">
                  <c:v>10126</c:v>
                </c:pt>
                <c:pt idx="3">
                  <c:v>0</c:v>
                </c:pt>
                <c:pt idx="4">
                  <c:v>373</c:v>
                </c:pt>
                <c:pt idx="5">
                  <c:v>2921</c:v>
                </c:pt>
                <c:pt idx="6">
                  <c:v>13287</c:v>
                </c:pt>
                <c:pt idx="7">
                  <c:v>16136</c:v>
                </c:pt>
                <c:pt idx="8">
                  <c:v>9786</c:v>
                </c:pt>
                <c:pt idx="9">
                  <c:v>5840</c:v>
                </c:pt>
                <c:pt idx="10">
                  <c:v>4634</c:v>
                </c:pt>
                <c:pt idx="11">
                  <c:v>2785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0-4B08-A494-830009B23044}"/>
            </c:ext>
          </c:extLst>
        </c:ser>
        <c:ser>
          <c:idx val="1"/>
          <c:order val="1"/>
          <c:tx>
            <c:strRef>
              <c:f>[4]Hoja1!$A$170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[4]Hoja1!$B$170:$M$170</c:f>
              <c:numCache>
                <c:formatCode>General</c:formatCode>
                <c:ptCount val="12"/>
                <c:pt idx="0">
                  <c:v>3931</c:v>
                </c:pt>
                <c:pt idx="1">
                  <c:v>2712</c:v>
                </c:pt>
                <c:pt idx="2">
                  <c:v>5659</c:v>
                </c:pt>
                <c:pt idx="3">
                  <c:v>7428</c:v>
                </c:pt>
                <c:pt idx="4">
                  <c:v>7728</c:v>
                </c:pt>
                <c:pt idx="5">
                  <c:v>10469</c:v>
                </c:pt>
                <c:pt idx="6">
                  <c:v>16178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0-4B08-A494-830009B2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39872"/>
        <c:axId val="443935952"/>
      </c:lineChart>
      <c:catAx>
        <c:axId val="44393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35952"/>
        <c:crosses val="autoZero"/>
        <c:auto val="1"/>
        <c:lblAlgn val="ctr"/>
        <c:lblOffset val="100"/>
        <c:noMultiLvlLbl val="0"/>
      </c:catAx>
      <c:valAx>
        <c:axId val="44393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3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914429895158134"/>
          <c:y val="5.7300371141586155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019663287945357E-2"/>
          <c:y val="0.24162703280180431"/>
          <c:w val="0.94192004176273547"/>
          <c:h val="0.62108139120800854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[4]Hoja1!$B$174:$M$174</c:f>
              <c:numCache>
                <c:formatCode>General</c:formatCode>
                <c:ptCount val="12"/>
                <c:pt idx="0">
                  <c:v>24399</c:v>
                </c:pt>
                <c:pt idx="1">
                  <c:v>33778</c:v>
                </c:pt>
                <c:pt idx="2">
                  <c:v>23795</c:v>
                </c:pt>
                <c:pt idx="3">
                  <c:v>0</c:v>
                </c:pt>
                <c:pt idx="4">
                  <c:v>1589</c:v>
                </c:pt>
                <c:pt idx="5">
                  <c:v>6922</c:v>
                </c:pt>
                <c:pt idx="6">
                  <c:v>39353</c:v>
                </c:pt>
                <c:pt idx="7">
                  <c:v>49990</c:v>
                </c:pt>
                <c:pt idx="8">
                  <c:v>21612</c:v>
                </c:pt>
                <c:pt idx="9">
                  <c:v>12811</c:v>
                </c:pt>
                <c:pt idx="10">
                  <c:v>10188</c:v>
                </c:pt>
                <c:pt idx="11">
                  <c:v>7116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B88-8D0F-18099FF71359}"/>
            </c:ext>
          </c:extLst>
        </c:ser>
        <c:ser>
          <c:idx val="1"/>
          <c:order val="1"/>
          <c:tx>
            <c:strRef>
              <c:f>[4]Hoja1!$A$175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[4]Hoja1!$B$175:$M$175</c:f>
              <c:numCache>
                <c:formatCode>General</c:formatCode>
                <c:ptCount val="12"/>
                <c:pt idx="0">
                  <c:v>9150</c:v>
                </c:pt>
                <c:pt idx="1">
                  <c:v>6403</c:v>
                </c:pt>
                <c:pt idx="2">
                  <c:v>13309</c:v>
                </c:pt>
                <c:pt idx="3">
                  <c:v>20069</c:v>
                </c:pt>
                <c:pt idx="4">
                  <c:v>19590</c:v>
                </c:pt>
                <c:pt idx="5">
                  <c:v>23125</c:v>
                </c:pt>
                <c:pt idx="6">
                  <c:v>45535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B88-8D0F-18099FF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44576"/>
        <c:axId val="443940656"/>
      </c:lineChart>
      <c:catAx>
        <c:axId val="44394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40656"/>
        <c:crosses val="autoZero"/>
        <c:auto val="1"/>
        <c:lblAlgn val="ctr"/>
        <c:lblOffset val="100"/>
        <c:noMultiLvlLbl val="0"/>
      </c:catAx>
      <c:valAx>
        <c:axId val="44394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94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2886414060122"/>
          <c:y val="5.9223677442329759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80.xml"/><Relationship Id="rId89" Type="http://schemas.openxmlformats.org/officeDocument/2006/relationships/chart" Target="../charts/chart85.xml"/><Relationship Id="rId97" Type="http://schemas.openxmlformats.org/officeDocument/2006/relationships/chart" Target="../charts/chart93.xml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chart" Target="../charts/chart88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87" Type="http://schemas.openxmlformats.org/officeDocument/2006/relationships/chart" Target="../charts/chart83.xml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chart" Target="../charts/chart78.xml"/><Relationship Id="rId90" Type="http://schemas.openxmlformats.org/officeDocument/2006/relationships/chart" Target="../charts/chart86.xml"/><Relationship Id="rId95" Type="http://schemas.openxmlformats.org/officeDocument/2006/relationships/chart" Target="../charts/chart91.xml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chart" Target="../charts/chart76.xml"/><Relationship Id="rId85" Type="http://schemas.openxmlformats.org/officeDocument/2006/relationships/chart" Target="../charts/chart81.xml"/><Relationship Id="rId93" Type="http://schemas.openxmlformats.org/officeDocument/2006/relationships/chart" Target="../charts/chart89.xml"/><Relationship Id="rId98" Type="http://schemas.openxmlformats.org/officeDocument/2006/relationships/chart" Target="../charts/chart94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chart" Target="../charts/chart79.xml"/><Relationship Id="rId88" Type="http://schemas.openxmlformats.org/officeDocument/2006/relationships/chart" Target="../charts/chart84.xml"/><Relationship Id="rId91" Type="http://schemas.openxmlformats.org/officeDocument/2006/relationships/chart" Target="../charts/chart87.xml"/><Relationship Id="rId96" Type="http://schemas.openxmlformats.org/officeDocument/2006/relationships/chart" Target="../charts/chart92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chart" Target="../charts/chart82.xml"/><Relationship Id="rId94" Type="http://schemas.openxmlformats.org/officeDocument/2006/relationships/chart" Target="../charts/chart90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1698</xdr:row>
      <xdr:rowOff>0</xdr:rowOff>
    </xdr:from>
    <xdr:to>
      <xdr:col>11</xdr:col>
      <xdr:colOff>628650</xdr:colOff>
      <xdr:row>1698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1821</xdr:row>
      <xdr:rowOff>121104</xdr:rowOff>
    </xdr:from>
    <xdr:to>
      <xdr:col>11</xdr:col>
      <xdr:colOff>277133</xdr:colOff>
      <xdr:row>1840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239</xdr:row>
      <xdr:rowOff>0</xdr:rowOff>
    </xdr:from>
    <xdr:to>
      <xdr:col>13</xdr:col>
      <xdr:colOff>733425</xdr:colOff>
      <xdr:row>239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491</xdr:row>
      <xdr:rowOff>0</xdr:rowOff>
    </xdr:from>
    <xdr:to>
      <xdr:col>12</xdr:col>
      <xdr:colOff>0</xdr:colOff>
      <xdr:row>491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491</xdr:row>
      <xdr:rowOff>0</xdr:rowOff>
    </xdr:from>
    <xdr:to>
      <xdr:col>12</xdr:col>
      <xdr:colOff>0</xdr:colOff>
      <xdr:row>491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1457</xdr:row>
      <xdr:rowOff>314808</xdr:rowOff>
    </xdr:from>
    <xdr:to>
      <xdr:col>7</xdr:col>
      <xdr:colOff>367393</xdr:colOff>
      <xdr:row>1468</xdr:row>
      <xdr:rowOff>8073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310</xdr:row>
      <xdr:rowOff>0</xdr:rowOff>
    </xdr:from>
    <xdr:to>
      <xdr:col>7</xdr:col>
      <xdr:colOff>977900</xdr:colOff>
      <xdr:row>318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342</xdr:row>
      <xdr:rowOff>0</xdr:rowOff>
    </xdr:from>
    <xdr:to>
      <xdr:col>10</xdr:col>
      <xdr:colOff>12700</xdr:colOff>
      <xdr:row>350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12162</xdr:colOff>
      <xdr:row>324</xdr:row>
      <xdr:rowOff>313409</xdr:rowOff>
    </xdr:from>
    <xdr:to>
      <xdr:col>11</xdr:col>
      <xdr:colOff>952500</xdr:colOff>
      <xdr:row>333</xdr:row>
      <xdr:rowOff>8072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357</xdr:row>
      <xdr:rowOff>31749</xdr:rowOff>
    </xdr:from>
    <xdr:to>
      <xdr:col>11</xdr:col>
      <xdr:colOff>968644</xdr:colOff>
      <xdr:row>364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373</xdr:row>
      <xdr:rowOff>0</xdr:rowOff>
    </xdr:from>
    <xdr:to>
      <xdr:col>8</xdr:col>
      <xdr:colOff>0</xdr:colOff>
      <xdr:row>381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434</xdr:row>
      <xdr:rowOff>0</xdr:rowOff>
    </xdr:from>
    <xdr:to>
      <xdr:col>10</xdr:col>
      <xdr:colOff>12700</xdr:colOff>
      <xdr:row>442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459</xdr:row>
      <xdr:rowOff>31749</xdr:rowOff>
    </xdr:from>
    <xdr:to>
      <xdr:col>11</xdr:col>
      <xdr:colOff>976716</xdr:colOff>
      <xdr:row>467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398</xdr:row>
      <xdr:rowOff>6349</xdr:rowOff>
    </xdr:from>
    <xdr:to>
      <xdr:col>11</xdr:col>
      <xdr:colOff>976716</xdr:colOff>
      <xdr:row>406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529</xdr:row>
      <xdr:rowOff>0</xdr:rowOff>
    </xdr:from>
    <xdr:to>
      <xdr:col>8</xdr:col>
      <xdr:colOff>16144</xdr:colOff>
      <xdr:row>537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546</xdr:row>
      <xdr:rowOff>0</xdr:rowOff>
    </xdr:from>
    <xdr:to>
      <xdr:col>10</xdr:col>
      <xdr:colOff>12700</xdr:colOff>
      <xdr:row>554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15741</xdr:colOff>
      <xdr:row>292</xdr:row>
      <xdr:rowOff>31884</xdr:rowOff>
    </xdr:from>
    <xdr:to>
      <xdr:col>5</xdr:col>
      <xdr:colOff>460106</xdr:colOff>
      <xdr:row>301</xdr:row>
      <xdr:rowOff>306737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40058</xdr:colOff>
      <xdr:row>292</xdr:row>
      <xdr:rowOff>18277</xdr:rowOff>
    </xdr:from>
    <xdr:to>
      <xdr:col>12</xdr:col>
      <xdr:colOff>177585</xdr:colOff>
      <xdr:row>301</xdr:row>
      <xdr:rowOff>293822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379639</xdr:colOff>
      <xdr:row>93</xdr:row>
      <xdr:rowOff>23586</xdr:rowOff>
    </xdr:from>
    <xdr:to>
      <xdr:col>7</xdr:col>
      <xdr:colOff>810079</xdr:colOff>
      <xdr:row>101</xdr:row>
      <xdr:rowOff>14061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2139" y="162478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509</xdr:row>
      <xdr:rowOff>13607</xdr:rowOff>
    </xdr:from>
    <xdr:to>
      <xdr:col>5</xdr:col>
      <xdr:colOff>452034</xdr:colOff>
      <xdr:row>518</xdr:row>
      <xdr:rowOff>306737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8073</xdr:colOff>
      <xdr:row>508</xdr:row>
      <xdr:rowOff>312963</xdr:rowOff>
    </xdr:from>
    <xdr:to>
      <xdr:col>12</xdr:col>
      <xdr:colOff>185657</xdr:colOff>
      <xdr:row>518</xdr:row>
      <xdr:rowOff>298665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563</xdr:row>
      <xdr:rowOff>0</xdr:rowOff>
    </xdr:from>
    <xdr:to>
      <xdr:col>8</xdr:col>
      <xdr:colOff>63500</xdr:colOff>
      <xdr:row>571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=""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589</xdr:row>
      <xdr:rowOff>0</xdr:rowOff>
    </xdr:from>
    <xdr:to>
      <xdr:col>10</xdr:col>
      <xdr:colOff>12700</xdr:colOff>
      <xdr:row>597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=""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121080</xdr:colOff>
      <xdr:row>636</xdr:row>
      <xdr:rowOff>13608</xdr:rowOff>
    </xdr:from>
    <xdr:to>
      <xdr:col>5</xdr:col>
      <xdr:colOff>435889</xdr:colOff>
      <xdr:row>645</xdr:row>
      <xdr:rowOff>298665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13861</xdr:colOff>
      <xdr:row>636</xdr:row>
      <xdr:rowOff>8072</xdr:rowOff>
    </xdr:from>
    <xdr:to>
      <xdr:col>12</xdr:col>
      <xdr:colOff>209873</xdr:colOff>
      <xdr:row>646</xdr:row>
      <xdr:rowOff>16144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656</xdr:row>
      <xdr:rowOff>0</xdr:rowOff>
    </xdr:from>
    <xdr:to>
      <xdr:col>8</xdr:col>
      <xdr:colOff>63500</xdr:colOff>
      <xdr:row>664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673</xdr:row>
      <xdr:rowOff>0</xdr:rowOff>
    </xdr:from>
    <xdr:to>
      <xdr:col>10</xdr:col>
      <xdr:colOff>12700</xdr:colOff>
      <xdr:row>681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690</xdr:row>
      <xdr:rowOff>0</xdr:rowOff>
    </xdr:from>
    <xdr:to>
      <xdr:col>8</xdr:col>
      <xdr:colOff>63500</xdr:colOff>
      <xdr:row>698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=""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716</xdr:row>
      <xdr:rowOff>0</xdr:rowOff>
    </xdr:from>
    <xdr:to>
      <xdr:col>10</xdr:col>
      <xdr:colOff>12700</xdr:colOff>
      <xdr:row>724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=""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763</xdr:row>
      <xdr:rowOff>13608</xdr:rowOff>
    </xdr:from>
    <xdr:to>
      <xdr:col>5</xdr:col>
      <xdr:colOff>395530</xdr:colOff>
      <xdr:row>772</xdr:row>
      <xdr:rowOff>290593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5790</xdr:colOff>
      <xdr:row>763</xdr:row>
      <xdr:rowOff>24216</xdr:rowOff>
    </xdr:from>
    <xdr:to>
      <xdr:col>12</xdr:col>
      <xdr:colOff>177585</xdr:colOff>
      <xdr:row>773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783</xdr:row>
      <xdr:rowOff>0</xdr:rowOff>
    </xdr:from>
    <xdr:to>
      <xdr:col>8</xdr:col>
      <xdr:colOff>63500</xdr:colOff>
      <xdr:row>791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910</xdr:row>
      <xdr:rowOff>0</xdr:rowOff>
    </xdr:from>
    <xdr:to>
      <xdr:col>8</xdr:col>
      <xdr:colOff>16144</xdr:colOff>
      <xdr:row>918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1037</xdr:row>
      <xdr:rowOff>0</xdr:rowOff>
    </xdr:from>
    <xdr:to>
      <xdr:col>8</xdr:col>
      <xdr:colOff>24216</xdr:colOff>
      <xdr:row>1045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1164</xdr:row>
      <xdr:rowOff>0</xdr:rowOff>
    </xdr:from>
    <xdr:to>
      <xdr:col>8</xdr:col>
      <xdr:colOff>63500</xdr:colOff>
      <xdr:row>1172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1291</xdr:row>
      <xdr:rowOff>0</xdr:rowOff>
    </xdr:from>
    <xdr:to>
      <xdr:col>8</xdr:col>
      <xdr:colOff>63500</xdr:colOff>
      <xdr:row>1299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890</xdr:row>
      <xdr:rowOff>13608</xdr:rowOff>
    </xdr:from>
    <xdr:to>
      <xdr:col>5</xdr:col>
      <xdr:colOff>403602</xdr:colOff>
      <xdr:row>899</xdr:row>
      <xdr:rowOff>298665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21934</xdr:colOff>
      <xdr:row>890</xdr:row>
      <xdr:rowOff>24216</xdr:rowOff>
    </xdr:from>
    <xdr:to>
      <xdr:col>12</xdr:col>
      <xdr:colOff>201801</xdr:colOff>
      <xdr:row>899</xdr:row>
      <xdr:rowOff>298665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1017</xdr:row>
      <xdr:rowOff>13608</xdr:rowOff>
    </xdr:from>
    <xdr:to>
      <xdr:col>5</xdr:col>
      <xdr:colOff>363241</xdr:colOff>
      <xdr:row>1026</xdr:row>
      <xdr:rowOff>290593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13861</xdr:colOff>
      <xdr:row>1017</xdr:row>
      <xdr:rowOff>8072</xdr:rowOff>
    </xdr:from>
    <xdr:to>
      <xdr:col>12</xdr:col>
      <xdr:colOff>153369</xdr:colOff>
      <xdr:row>1027</xdr:row>
      <xdr:rowOff>8072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121080</xdr:colOff>
      <xdr:row>1144</xdr:row>
      <xdr:rowOff>13608</xdr:rowOff>
    </xdr:from>
    <xdr:to>
      <xdr:col>5</xdr:col>
      <xdr:colOff>435889</xdr:colOff>
      <xdr:row>1154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5789</xdr:colOff>
      <xdr:row>1144</xdr:row>
      <xdr:rowOff>8072</xdr:rowOff>
    </xdr:from>
    <xdr:to>
      <xdr:col>12</xdr:col>
      <xdr:colOff>185657</xdr:colOff>
      <xdr:row>1154</xdr:row>
      <xdr:rowOff>16144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121080</xdr:colOff>
      <xdr:row>1271</xdr:row>
      <xdr:rowOff>13608</xdr:rowOff>
    </xdr:from>
    <xdr:to>
      <xdr:col>5</xdr:col>
      <xdr:colOff>460105</xdr:colOff>
      <xdr:row>1280</xdr:row>
      <xdr:rowOff>298665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21933</xdr:colOff>
      <xdr:row>1271</xdr:row>
      <xdr:rowOff>8073</xdr:rowOff>
    </xdr:from>
    <xdr:to>
      <xdr:col>12</xdr:col>
      <xdr:colOff>145297</xdr:colOff>
      <xdr:row>1281</xdr:row>
      <xdr:rowOff>8073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800</xdr:row>
      <xdr:rowOff>0</xdr:rowOff>
    </xdr:from>
    <xdr:to>
      <xdr:col>10</xdr:col>
      <xdr:colOff>12700</xdr:colOff>
      <xdr:row>808</xdr:row>
      <xdr:rowOff>0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843</xdr:row>
      <xdr:rowOff>0</xdr:rowOff>
    </xdr:from>
    <xdr:to>
      <xdr:col>10</xdr:col>
      <xdr:colOff>12700</xdr:colOff>
      <xdr:row>851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=""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927</xdr:row>
      <xdr:rowOff>0</xdr:rowOff>
    </xdr:from>
    <xdr:to>
      <xdr:col>10</xdr:col>
      <xdr:colOff>12700</xdr:colOff>
      <xdr:row>935</xdr:row>
      <xdr:rowOff>0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1054</xdr:row>
      <xdr:rowOff>0</xdr:rowOff>
    </xdr:from>
    <xdr:to>
      <xdr:col>10</xdr:col>
      <xdr:colOff>12700</xdr:colOff>
      <xdr:row>1062</xdr:row>
      <xdr:rowOff>0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1181</xdr:row>
      <xdr:rowOff>0</xdr:rowOff>
    </xdr:from>
    <xdr:to>
      <xdr:col>10</xdr:col>
      <xdr:colOff>12700</xdr:colOff>
      <xdr:row>1189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1308</xdr:row>
      <xdr:rowOff>0</xdr:rowOff>
    </xdr:from>
    <xdr:to>
      <xdr:col>10</xdr:col>
      <xdr:colOff>12700</xdr:colOff>
      <xdr:row>1316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1224</xdr:row>
      <xdr:rowOff>0</xdr:rowOff>
    </xdr:from>
    <xdr:to>
      <xdr:col>10</xdr:col>
      <xdr:colOff>12700</xdr:colOff>
      <xdr:row>1232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=""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1325</xdr:row>
      <xdr:rowOff>0</xdr:rowOff>
    </xdr:from>
    <xdr:to>
      <xdr:col>8</xdr:col>
      <xdr:colOff>63500</xdr:colOff>
      <xdr:row>1333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=""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1351</xdr:row>
      <xdr:rowOff>0</xdr:rowOff>
    </xdr:from>
    <xdr:to>
      <xdr:col>10</xdr:col>
      <xdr:colOff>12700</xdr:colOff>
      <xdr:row>1359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=""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817</xdr:row>
      <xdr:rowOff>0</xdr:rowOff>
    </xdr:from>
    <xdr:to>
      <xdr:col>8</xdr:col>
      <xdr:colOff>63500</xdr:colOff>
      <xdr:row>825</xdr:row>
      <xdr:rowOff>-1</xdr:rowOff>
    </xdr:to>
    <xdr:graphicFrame macro="">
      <xdr:nvGraphicFramePr>
        <xdr:cNvPr id="160" name="Gráfico 57">
          <a:extLst>
            <a:ext uri="{FF2B5EF4-FFF2-40B4-BE49-F238E27FC236}">
              <a16:creationId xmlns=""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944</xdr:row>
      <xdr:rowOff>0</xdr:rowOff>
    </xdr:from>
    <xdr:to>
      <xdr:col>8</xdr:col>
      <xdr:colOff>63500</xdr:colOff>
      <xdr:row>952</xdr:row>
      <xdr:rowOff>-1</xdr:rowOff>
    </xdr:to>
    <xdr:graphicFrame macro="">
      <xdr:nvGraphicFramePr>
        <xdr:cNvPr id="161" name="Gráfico 57">
          <a:extLst>
            <a:ext uri="{FF2B5EF4-FFF2-40B4-BE49-F238E27FC236}">
              <a16:creationId xmlns=""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1071</xdr:row>
      <xdr:rowOff>0</xdr:rowOff>
    </xdr:from>
    <xdr:to>
      <xdr:col>8</xdr:col>
      <xdr:colOff>0</xdr:colOff>
      <xdr:row>1079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=""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1198</xdr:row>
      <xdr:rowOff>0</xdr:rowOff>
    </xdr:from>
    <xdr:to>
      <xdr:col>8</xdr:col>
      <xdr:colOff>63500</xdr:colOff>
      <xdr:row>1206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=""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970</xdr:row>
      <xdr:rowOff>0</xdr:rowOff>
    </xdr:from>
    <xdr:to>
      <xdr:col>10</xdr:col>
      <xdr:colOff>12700</xdr:colOff>
      <xdr:row>978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=""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1097</xdr:row>
      <xdr:rowOff>0</xdr:rowOff>
    </xdr:from>
    <xdr:to>
      <xdr:col>10</xdr:col>
      <xdr:colOff>12700</xdr:colOff>
      <xdr:row>1105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=""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1401</xdr:row>
      <xdr:rowOff>299352</xdr:rowOff>
    </xdr:from>
    <xdr:to>
      <xdr:col>12</xdr:col>
      <xdr:colOff>484322</xdr:colOff>
      <xdr:row>1411</xdr:row>
      <xdr:rowOff>290593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1458</xdr:row>
      <xdr:rowOff>13607</xdr:rowOff>
    </xdr:from>
    <xdr:to>
      <xdr:col>12</xdr:col>
      <xdr:colOff>532754</xdr:colOff>
      <xdr:row>1468</xdr:row>
      <xdr:rowOff>8073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1485</xdr:row>
      <xdr:rowOff>314809</xdr:rowOff>
    </xdr:from>
    <xdr:to>
      <xdr:col>7</xdr:col>
      <xdr:colOff>367393</xdr:colOff>
      <xdr:row>1496</xdr:row>
      <xdr:rowOff>0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1486</xdr:row>
      <xdr:rowOff>0</xdr:rowOff>
    </xdr:from>
    <xdr:to>
      <xdr:col>12</xdr:col>
      <xdr:colOff>492394</xdr:colOff>
      <xdr:row>1495</xdr:row>
      <xdr:rowOff>298665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1597</xdr:row>
      <xdr:rowOff>0</xdr:rowOff>
    </xdr:from>
    <xdr:to>
      <xdr:col>12</xdr:col>
      <xdr:colOff>0</xdr:colOff>
      <xdr:row>1597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1585</xdr:row>
      <xdr:rowOff>0</xdr:rowOff>
    </xdr:from>
    <xdr:to>
      <xdr:col>7</xdr:col>
      <xdr:colOff>367393</xdr:colOff>
      <xdr:row>1594</xdr:row>
      <xdr:rowOff>282522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1585</xdr:row>
      <xdr:rowOff>0</xdr:rowOff>
    </xdr:from>
    <xdr:to>
      <xdr:col>12</xdr:col>
      <xdr:colOff>460106</xdr:colOff>
      <xdr:row>1594</xdr:row>
      <xdr:rowOff>306737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1669</xdr:row>
      <xdr:rowOff>0</xdr:rowOff>
    </xdr:from>
    <xdr:to>
      <xdr:col>7</xdr:col>
      <xdr:colOff>367393</xdr:colOff>
      <xdr:row>1678</xdr:row>
      <xdr:rowOff>274449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1669</xdr:row>
      <xdr:rowOff>2</xdr:rowOff>
    </xdr:from>
    <xdr:to>
      <xdr:col>12</xdr:col>
      <xdr:colOff>613474</xdr:colOff>
      <xdr:row>1678</xdr:row>
      <xdr:rowOff>274450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1523</xdr:row>
      <xdr:rowOff>0</xdr:rowOff>
    </xdr:from>
    <xdr:to>
      <xdr:col>7</xdr:col>
      <xdr:colOff>367393</xdr:colOff>
      <xdr:row>1532</xdr:row>
      <xdr:rowOff>306737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1523</xdr:row>
      <xdr:rowOff>1</xdr:rowOff>
    </xdr:from>
    <xdr:to>
      <xdr:col>12</xdr:col>
      <xdr:colOff>532754</xdr:colOff>
      <xdr:row>1533</xdr:row>
      <xdr:rowOff>16145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1534</xdr:row>
      <xdr:rowOff>0</xdr:rowOff>
    </xdr:from>
    <xdr:to>
      <xdr:col>7</xdr:col>
      <xdr:colOff>367393</xdr:colOff>
      <xdr:row>1543</xdr:row>
      <xdr:rowOff>274449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1534</xdr:row>
      <xdr:rowOff>40822</xdr:rowOff>
    </xdr:from>
    <xdr:to>
      <xdr:col>12</xdr:col>
      <xdr:colOff>548898</xdr:colOff>
      <xdr:row>1543</xdr:row>
      <xdr:rowOff>290593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556</xdr:row>
      <xdr:rowOff>12700</xdr:rowOff>
    </xdr:from>
    <xdr:to>
      <xdr:col>12</xdr:col>
      <xdr:colOff>857251</xdr:colOff>
      <xdr:row>561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=""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619</xdr:row>
      <xdr:rowOff>18143</xdr:rowOff>
    </xdr:from>
    <xdr:to>
      <xdr:col>12</xdr:col>
      <xdr:colOff>857250</xdr:colOff>
      <xdr:row>625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683</xdr:row>
      <xdr:rowOff>15875</xdr:rowOff>
    </xdr:from>
    <xdr:to>
      <xdr:col>12</xdr:col>
      <xdr:colOff>843639</xdr:colOff>
      <xdr:row>688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=""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746</xdr:row>
      <xdr:rowOff>29483</xdr:rowOff>
    </xdr:from>
    <xdr:to>
      <xdr:col>12</xdr:col>
      <xdr:colOff>859518</xdr:colOff>
      <xdr:row>752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810</xdr:row>
      <xdr:rowOff>0</xdr:rowOff>
    </xdr:from>
    <xdr:to>
      <xdr:col>12</xdr:col>
      <xdr:colOff>859516</xdr:colOff>
      <xdr:row>815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=""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873</xdr:row>
      <xdr:rowOff>47625</xdr:rowOff>
    </xdr:from>
    <xdr:to>
      <xdr:col>12</xdr:col>
      <xdr:colOff>845909</xdr:colOff>
      <xdr:row>879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937</xdr:row>
      <xdr:rowOff>18143</xdr:rowOff>
    </xdr:from>
    <xdr:to>
      <xdr:col>12</xdr:col>
      <xdr:colOff>843643</xdr:colOff>
      <xdr:row>942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=""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1001</xdr:row>
      <xdr:rowOff>18143</xdr:rowOff>
    </xdr:from>
    <xdr:to>
      <xdr:col>12</xdr:col>
      <xdr:colOff>857250</xdr:colOff>
      <xdr:row>1006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1064</xdr:row>
      <xdr:rowOff>15875</xdr:rowOff>
    </xdr:from>
    <xdr:to>
      <xdr:col>12</xdr:col>
      <xdr:colOff>830036</xdr:colOff>
      <xdr:row>1069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=""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1127</xdr:row>
      <xdr:rowOff>27215</xdr:rowOff>
    </xdr:from>
    <xdr:to>
      <xdr:col>12</xdr:col>
      <xdr:colOff>859517</xdr:colOff>
      <xdr:row>1133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1191</xdr:row>
      <xdr:rowOff>31750</xdr:rowOff>
    </xdr:from>
    <xdr:to>
      <xdr:col>12</xdr:col>
      <xdr:colOff>832304</xdr:colOff>
      <xdr:row>1196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=""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1254</xdr:row>
      <xdr:rowOff>20411</xdr:rowOff>
    </xdr:from>
    <xdr:to>
      <xdr:col>12</xdr:col>
      <xdr:colOff>857250</xdr:colOff>
      <xdr:row>1260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1318</xdr:row>
      <xdr:rowOff>31750</xdr:rowOff>
    </xdr:from>
    <xdr:to>
      <xdr:col>12</xdr:col>
      <xdr:colOff>832303</xdr:colOff>
      <xdr:row>1323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=""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491</xdr:row>
      <xdr:rowOff>323850</xdr:rowOff>
    </xdr:from>
    <xdr:to>
      <xdr:col>12</xdr:col>
      <xdr:colOff>835477</xdr:colOff>
      <xdr:row>498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113</xdr:row>
      <xdr:rowOff>161440</xdr:rowOff>
    </xdr:from>
    <xdr:to>
      <xdr:col>13</xdr:col>
      <xdr:colOff>8072</xdr:colOff>
      <xdr:row>177</xdr:row>
      <xdr:rowOff>0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19873347"/>
          <a:ext cx="12481626" cy="1983298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1386</xdr:row>
      <xdr:rowOff>24651</xdr:rowOff>
    </xdr:from>
    <xdr:to>
      <xdr:col>12</xdr:col>
      <xdr:colOff>435230</xdr:colOff>
      <xdr:row>1398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1614</xdr:row>
      <xdr:rowOff>0</xdr:rowOff>
    </xdr:from>
    <xdr:to>
      <xdr:col>7</xdr:col>
      <xdr:colOff>367393</xdr:colOff>
      <xdr:row>1623</xdr:row>
      <xdr:rowOff>290593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1614</xdr:row>
      <xdr:rowOff>2</xdr:rowOff>
    </xdr:from>
    <xdr:to>
      <xdr:col>12</xdr:col>
      <xdr:colOff>589258</xdr:colOff>
      <xdr:row>1623</xdr:row>
      <xdr:rowOff>298666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1650</xdr:row>
      <xdr:rowOff>2</xdr:rowOff>
    </xdr:from>
    <xdr:to>
      <xdr:col>12</xdr:col>
      <xdr:colOff>532754</xdr:colOff>
      <xdr:row>1659</xdr:row>
      <xdr:rowOff>298666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1650</xdr:row>
      <xdr:rowOff>0</xdr:rowOff>
    </xdr:from>
    <xdr:to>
      <xdr:col>7</xdr:col>
      <xdr:colOff>367393</xdr:colOff>
      <xdr:row>1659</xdr:row>
      <xdr:rowOff>290593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</xdr:col>
      <xdr:colOff>0</xdr:colOff>
      <xdr:row>194</xdr:row>
      <xdr:rowOff>0</xdr:rowOff>
    </xdr:from>
    <xdr:to>
      <xdr:col>10</xdr:col>
      <xdr:colOff>974048</xdr:colOff>
      <xdr:row>215</xdr:row>
      <xdr:rowOff>43804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0</xdr:colOff>
      <xdr:row>218</xdr:row>
      <xdr:rowOff>0</xdr:rowOff>
    </xdr:from>
    <xdr:to>
      <xdr:col>10</xdr:col>
      <xdr:colOff>974049</xdr:colOff>
      <xdr:row>239</xdr:row>
      <xdr:rowOff>45620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</xdr:col>
      <xdr:colOff>0</xdr:colOff>
      <xdr:row>239</xdr:row>
      <xdr:rowOff>0</xdr:rowOff>
    </xdr:from>
    <xdr:to>
      <xdr:col>10</xdr:col>
      <xdr:colOff>976716</xdr:colOff>
      <xdr:row>255</xdr:row>
      <xdr:rowOff>311566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0</xdr:colOff>
      <xdr:row>259</xdr:row>
      <xdr:rowOff>0</xdr:rowOff>
    </xdr:from>
    <xdr:to>
      <xdr:col>11</xdr:col>
      <xdr:colOff>20558</xdr:colOff>
      <xdr:row>276</xdr:row>
      <xdr:rowOff>24878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11</xdr:col>
      <xdr:colOff>968644</xdr:colOff>
      <xdr:row>390</xdr:row>
      <xdr:rowOff>21525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443</xdr:row>
      <xdr:rowOff>0</xdr:rowOff>
    </xdr:from>
    <xdr:to>
      <xdr:col>12</xdr:col>
      <xdr:colOff>0</xdr:colOff>
      <xdr:row>451</xdr:row>
      <xdr:rowOff>8825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571</xdr:row>
      <xdr:rowOff>314809</xdr:rowOff>
    </xdr:from>
    <xdr:to>
      <xdr:col>12</xdr:col>
      <xdr:colOff>0</xdr:colOff>
      <xdr:row>580</xdr:row>
      <xdr:rowOff>21525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598</xdr:row>
      <xdr:rowOff>0</xdr:rowOff>
    </xdr:from>
    <xdr:to>
      <xdr:col>11</xdr:col>
      <xdr:colOff>951424</xdr:colOff>
      <xdr:row>606</xdr:row>
      <xdr:rowOff>8826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xmlns="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698</xdr:row>
      <xdr:rowOff>314809</xdr:rowOff>
    </xdr:from>
    <xdr:to>
      <xdr:col>11</xdr:col>
      <xdr:colOff>960572</xdr:colOff>
      <xdr:row>707</xdr:row>
      <xdr:rowOff>21526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xmlns="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725</xdr:row>
      <xdr:rowOff>0</xdr:rowOff>
    </xdr:from>
    <xdr:to>
      <xdr:col>11</xdr:col>
      <xdr:colOff>968644</xdr:colOff>
      <xdr:row>733</xdr:row>
      <xdr:rowOff>8826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xmlns="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825</xdr:row>
      <xdr:rowOff>314809</xdr:rowOff>
    </xdr:from>
    <xdr:to>
      <xdr:col>11</xdr:col>
      <xdr:colOff>951424</xdr:colOff>
      <xdr:row>834</xdr:row>
      <xdr:rowOff>21526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xmlns="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0</xdr:colOff>
      <xdr:row>852</xdr:row>
      <xdr:rowOff>0</xdr:rowOff>
    </xdr:from>
    <xdr:to>
      <xdr:col>11</xdr:col>
      <xdr:colOff>968644</xdr:colOff>
      <xdr:row>860</xdr:row>
      <xdr:rowOff>8826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xmlns="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0</xdr:colOff>
      <xdr:row>952</xdr:row>
      <xdr:rowOff>314809</xdr:rowOff>
    </xdr:from>
    <xdr:to>
      <xdr:col>11</xdr:col>
      <xdr:colOff>951424</xdr:colOff>
      <xdr:row>961</xdr:row>
      <xdr:rowOff>21526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xmlns="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979</xdr:row>
      <xdr:rowOff>0</xdr:rowOff>
    </xdr:from>
    <xdr:to>
      <xdr:col>11</xdr:col>
      <xdr:colOff>951424</xdr:colOff>
      <xdr:row>987</xdr:row>
      <xdr:rowOff>8826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xmlns="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24216</xdr:colOff>
      <xdr:row>1080</xdr:row>
      <xdr:rowOff>16144</xdr:rowOff>
    </xdr:from>
    <xdr:to>
      <xdr:col>11</xdr:col>
      <xdr:colOff>975640</xdr:colOff>
      <xdr:row>1088</xdr:row>
      <xdr:rowOff>37670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xmlns="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0</xdr:colOff>
      <xdr:row>1106</xdr:row>
      <xdr:rowOff>0</xdr:rowOff>
    </xdr:from>
    <xdr:to>
      <xdr:col>11</xdr:col>
      <xdr:colOff>951424</xdr:colOff>
      <xdr:row>1114</xdr:row>
      <xdr:rowOff>8826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xmlns="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0</xdr:colOff>
      <xdr:row>1207</xdr:row>
      <xdr:rowOff>0</xdr:rowOff>
    </xdr:from>
    <xdr:to>
      <xdr:col>11</xdr:col>
      <xdr:colOff>951424</xdr:colOff>
      <xdr:row>1215</xdr:row>
      <xdr:rowOff>21526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xmlns="" id="{92BE727C-3496-4566-9291-A8611BC9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1233</xdr:row>
      <xdr:rowOff>0</xdr:rowOff>
    </xdr:from>
    <xdr:to>
      <xdr:col>11</xdr:col>
      <xdr:colOff>951424</xdr:colOff>
      <xdr:row>1241</xdr:row>
      <xdr:rowOff>8825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xmlns="" id="{D8F9846D-758D-4879-83D5-EB3DE8D4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0</xdr:colOff>
      <xdr:row>1333</xdr:row>
      <xdr:rowOff>314809</xdr:rowOff>
    </xdr:from>
    <xdr:to>
      <xdr:col>11</xdr:col>
      <xdr:colOff>951424</xdr:colOff>
      <xdr:row>1342</xdr:row>
      <xdr:rowOff>21526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xmlns="" id="{5BB048AD-FF5E-4F8C-887C-A92391D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0</xdr:colOff>
      <xdr:row>1360</xdr:row>
      <xdr:rowOff>0</xdr:rowOff>
    </xdr:from>
    <xdr:to>
      <xdr:col>11</xdr:col>
      <xdr:colOff>951424</xdr:colOff>
      <xdr:row>1368</xdr:row>
      <xdr:rowOff>8826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xmlns="" id="{C3D2FE59-F74E-45FB-B7F7-69057EB11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1/7.-%20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2021"/>
      <sheetName val="Hoja1"/>
    </sheetNames>
    <sheetDataSet>
      <sheetData sheetId="0"/>
      <sheetData sheetId="1">
        <row r="3">
          <cell r="A3" t="str">
            <v>Melilla</v>
          </cell>
          <cell r="B3">
            <v>3.8743365473825001E-4</v>
          </cell>
        </row>
        <row r="4">
          <cell r="A4" t="str">
            <v>Ceuta</v>
          </cell>
          <cell r="B4">
            <v>1.1829870811903001E-3</v>
          </cell>
        </row>
        <row r="5">
          <cell r="A5" t="str">
            <v>Baleares (Islas)</v>
          </cell>
          <cell r="B5">
            <v>5.6545970806738998E-3</v>
          </cell>
        </row>
        <row r="6">
          <cell r="A6" t="str">
            <v>Canarias</v>
          </cell>
          <cell r="B6">
            <v>8.9032904094228007E-3</v>
          </cell>
        </row>
        <row r="7">
          <cell r="A7" t="str">
            <v>Rioja (La)</v>
          </cell>
          <cell r="B7">
            <v>1.0437530788500999E-2</v>
          </cell>
        </row>
        <row r="8">
          <cell r="A8" t="str">
            <v>Murcia (Región de)</v>
          </cell>
          <cell r="B8">
            <v>1.461863685777E-2</v>
          </cell>
        </row>
        <row r="9">
          <cell r="A9" t="str">
            <v>Navarra (Comunidad Foral de)</v>
          </cell>
          <cell r="B9">
            <v>1.8475369708523998E-2</v>
          </cell>
        </row>
        <row r="10">
          <cell r="A10" t="str">
            <v>Aragón</v>
          </cell>
          <cell r="B10">
            <v>2.1759586289010001E-2</v>
          </cell>
        </row>
        <row r="11">
          <cell r="A11" t="str">
            <v>Extremadura</v>
          </cell>
          <cell r="B11">
            <v>2.3548855136029001E-2</v>
          </cell>
        </row>
        <row r="12">
          <cell r="A12" t="str">
            <v>Cantabria</v>
          </cell>
          <cell r="B12">
            <v>2.9658976148618999E-2</v>
          </cell>
        </row>
        <row r="13">
          <cell r="A13" t="str">
            <v>Castilla - La Mancha</v>
          </cell>
          <cell r="B13">
            <v>4.3829095457737999E-2</v>
          </cell>
        </row>
        <row r="14">
          <cell r="A14" t="str">
            <v>Comunidad Valenciana</v>
          </cell>
          <cell r="B14">
            <v>5.4537253493504002E-2</v>
          </cell>
        </row>
        <row r="15">
          <cell r="A15" t="str">
            <v>Galicia</v>
          </cell>
          <cell r="B15">
            <v>5.7333209613383999E-2</v>
          </cell>
        </row>
        <row r="16">
          <cell r="A16" t="str">
            <v>Cataluña</v>
          </cell>
          <cell r="B16">
            <v>6.2676836179711995E-2</v>
          </cell>
        </row>
        <row r="17">
          <cell r="A17" t="str">
            <v>País Vasco</v>
          </cell>
          <cell r="B17">
            <v>7.2464995534615995E-2</v>
          </cell>
        </row>
        <row r="18">
          <cell r="A18" t="str">
            <v>Asturias (Principado de)</v>
          </cell>
          <cell r="B18">
            <v>7.2932844667657995E-2</v>
          </cell>
        </row>
        <row r="19">
          <cell r="A19" t="str">
            <v>Andalucía</v>
          </cell>
          <cell r="B19">
            <v>8.4206978537689006E-2</v>
          </cell>
        </row>
        <row r="20">
          <cell r="A20" t="str">
            <v>Castilla y León</v>
          </cell>
          <cell r="B20">
            <v>0.14120314400454001</v>
          </cell>
        </row>
        <row r="21">
          <cell r="A21" t="str">
            <v>Madrid (Comunidad de)</v>
          </cell>
          <cell r="B21">
            <v>0.27618837935668</v>
          </cell>
        </row>
        <row r="25">
          <cell r="A25" t="str">
            <v>Melilla</v>
          </cell>
          <cell r="B25">
            <v>3.9389830428933998E-4</v>
          </cell>
        </row>
        <row r="26">
          <cell r="A26" t="str">
            <v>Ceuta</v>
          </cell>
          <cell r="B26">
            <v>8.2616163092174004E-4</v>
          </cell>
        </row>
        <row r="27">
          <cell r="A27" t="str">
            <v>Baleares (Islas)</v>
          </cell>
          <cell r="B27">
            <v>5.3164081248003002E-3</v>
          </cell>
        </row>
        <row r="28">
          <cell r="A28" t="str">
            <v>Canarias</v>
          </cell>
          <cell r="B28">
            <v>7.0147578621974002E-3</v>
          </cell>
        </row>
        <row r="29">
          <cell r="A29" t="str">
            <v>Rioja (La)</v>
          </cell>
          <cell r="B29">
            <v>1.037169152125E-2</v>
          </cell>
        </row>
        <row r="30">
          <cell r="A30" t="str">
            <v>Murcia (Región de)</v>
          </cell>
          <cell r="B30">
            <v>1.1313171109671999E-2</v>
          </cell>
        </row>
        <row r="31">
          <cell r="A31" t="str">
            <v>Navarra (Comunidad Foral de)</v>
          </cell>
          <cell r="B31">
            <v>1.6588524070567E-2</v>
          </cell>
        </row>
        <row r="32">
          <cell r="A32" t="str">
            <v>Aragón</v>
          </cell>
          <cell r="B32">
            <v>2.0023984320311002E-2</v>
          </cell>
        </row>
        <row r="33">
          <cell r="A33" t="str">
            <v>Extremadura</v>
          </cell>
          <cell r="B33">
            <v>2.072895413837E-2</v>
          </cell>
        </row>
        <row r="34">
          <cell r="A34" t="str">
            <v>Cantabria</v>
          </cell>
          <cell r="B34">
            <v>2.7991745370982E-2</v>
          </cell>
        </row>
        <row r="35">
          <cell r="A35" t="str">
            <v>Castilla - La Mancha</v>
          </cell>
          <cell r="B35">
            <v>3.9928916047526998E-2</v>
          </cell>
        </row>
        <row r="36">
          <cell r="A36" t="str">
            <v>Comunidad Valenciana</v>
          </cell>
          <cell r="B36">
            <v>4.4969541548358999E-2</v>
          </cell>
        </row>
        <row r="37">
          <cell r="A37" t="str">
            <v>Cataluña</v>
          </cell>
          <cell r="B37">
            <v>5.5703097173056999E-2</v>
          </cell>
        </row>
        <row r="38">
          <cell r="A38" t="str">
            <v>Asturias (Principado de)</v>
          </cell>
          <cell r="B38">
            <v>5.6017159405136997E-2</v>
          </cell>
        </row>
        <row r="39">
          <cell r="A39" t="str">
            <v>País Vasco</v>
          </cell>
          <cell r="B39">
            <v>5.6553208751163001E-2</v>
          </cell>
        </row>
        <row r="40">
          <cell r="A40" t="str">
            <v>Andalucía</v>
          </cell>
          <cell r="B40">
            <v>5.8962887192796E-2</v>
          </cell>
        </row>
        <row r="41">
          <cell r="A41" t="str">
            <v>Galicia</v>
          </cell>
          <cell r="B41">
            <v>6.3044429638799998E-2</v>
          </cell>
        </row>
        <row r="42">
          <cell r="A42" t="str">
            <v>Madrid (Comunidad de)</v>
          </cell>
          <cell r="B42">
            <v>0.24648673709602001</v>
          </cell>
        </row>
        <row r="43">
          <cell r="A43" t="str">
            <v>Castilla y León</v>
          </cell>
          <cell r="B43">
            <v>0.25776472669377998</v>
          </cell>
        </row>
        <row r="47">
          <cell r="A47" t="str">
            <v>Resto de América</v>
          </cell>
          <cell r="B47">
            <v>3.9561455097260001E-2</v>
          </cell>
        </row>
        <row r="48">
          <cell r="A48" t="str">
            <v>Resto del mundo</v>
          </cell>
          <cell r="B48">
            <v>4.4744685501161001E-2</v>
          </cell>
        </row>
        <row r="49">
          <cell r="A49" t="str">
            <v>Resto de Europa</v>
          </cell>
          <cell r="B49">
            <v>0.10400406705059</v>
          </cell>
        </row>
        <row r="50">
          <cell r="A50" t="str">
            <v>Canadá</v>
          </cell>
          <cell r="B50">
            <v>4.0633421385458E-3</v>
          </cell>
        </row>
        <row r="51">
          <cell r="A51" t="str">
            <v>Japón</v>
          </cell>
          <cell r="B51">
            <v>4.7249088725472999E-3</v>
          </cell>
        </row>
        <row r="52">
          <cell r="A52" t="str">
            <v>Brasil</v>
          </cell>
          <cell r="B52">
            <v>7.9735773994162006E-3</v>
          </cell>
        </row>
        <row r="53">
          <cell r="A53" t="str">
            <v>China</v>
          </cell>
          <cell r="B53">
            <v>9.5503561684026992E-3</v>
          </cell>
        </row>
        <row r="54">
          <cell r="A54" t="str">
            <v>Méjico</v>
          </cell>
          <cell r="B54">
            <v>2.2605290504256002E-2</v>
          </cell>
        </row>
        <row r="55">
          <cell r="A55" t="str">
            <v>Italia</v>
          </cell>
          <cell r="B55">
            <v>4.3315551272322998E-2</v>
          </cell>
        </row>
        <row r="56">
          <cell r="A56" t="str">
            <v>EEUU</v>
          </cell>
          <cell r="B56">
            <v>6.2819385863807004E-2</v>
          </cell>
        </row>
        <row r="57">
          <cell r="A57" t="str">
            <v>Reino Unido</v>
          </cell>
          <cell r="B57">
            <v>7.8455353213374004E-2</v>
          </cell>
        </row>
        <row r="58">
          <cell r="A58" t="str">
            <v>Alemania</v>
          </cell>
          <cell r="B58">
            <v>7.9109978590341995E-2</v>
          </cell>
        </row>
        <row r="59">
          <cell r="A59" t="str">
            <v>Benelux (Bélgica, Holanda y Luxemburgo)</v>
          </cell>
          <cell r="B59">
            <v>0.12677288737529999</v>
          </cell>
        </row>
        <row r="60">
          <cell r="A60" t="str">
            <v>Portugal</v>
          </cell>
          <cell r="B60">
            <v>0.13977797133688</v>
          </cell>
        </row>
        <row r="61">
          <cell r="A61" t="str">
            <v>Francia</v>
          </cell>
          <cell r="B61">
            <v>0.23252118961578999</v>
          </cell>
        </row>
        <row r="65">
          <cell r="A65" t="str">
            <v>Resto de América</v>
          </cell>
          <cell r="B65">
            <v>4.4726819197944002E-2</v>
          </cell>
        </row>
        <row r="66">
          <cell r="A66" t="str">
            <v>Resto del mundo</v>
          </cell>
          <cell r="B66">
            <v>4.4452945939775002E-2</v>
          </cell>
        </row>
        <row r="67">
          <cell r="A67" t="str">
            <v>Resto de Europa</v>
          </cell>
          <cell r="B67">
            <v>0.10947848414715</v>
          </cell>
        </row>
        <row r="68">
          <cell r="A68" t="str">
            <v>Canadá</v>
          </cell>
          <cell r="B68">
            <v>3.8813342079597E-3</v>
          </cell>
        </row>
        <row r="69">
          <cell r="A69" t="str">
            <v>Japón</v>
          </cell>
          <cell r="B69">
            <v>5.5119296372673002E-3</v>
          </cell>
        </row>
        <row r="70">
          <cell r="A70" t="str">
            <v>Brasil</v>
          </cell>
          <cell r="B70">
            <v>9.2394704916174998E-3</v>
          </cell>
        </row>
        <row r="71">
          <cell r="A71" t="str">
            <v>China</v>
          </cell>
          <cell r="B71">
            <v>1.1062552466651001E-2</v>
          </cell>
        </row>
        <row r="72">
          <cell r="A72" t="str">
            <v>Méjico</v>
          </cell>
          <cell r="B72">
            <v>1.5431153272623999E-2</v>
          </cell>
        </row>
        <row r="73">
          <cell r="A73" t="str">
            <v>EEUU</v>
          </cell>
          <cell r="B73">
            <v>3.8062975786847003E-2</v>
          </cell>
        </row>
        <row r="74">
          <cell r="A74" t="str">
            <v>Italia</v>
          </cell>
          <cell r="B74">
            <v>5.3781488537959998E-2</v>
          </cell>
        </row>
        <row r="75">
          <cell r="A75" t="str">
            <v>Alemania</v>
          </cell>
          <cell r="B75">
            <v>7.9024285341014994E-2</v>
          </cell>
        </row>
        <row r="76">
          <cell r="A76" t="str">
            <v>Reino Unido</v>
          </cell>
          <cell r="B76">
            <v>8.3241352873728996E-2</v>
          </cell>
        </row>
        <row r="77">
          <cell r="A77" t="str">
            <v>Benelux (Bélgica, Holanda y Luxemburgo)</v>
          </cell>
          <cell r="B77">
            <v>0.10079005291138</v>
          </cell>
        </row>
        <row r="78">
          <cell r="A78" t="str">
            <v>Portugal</v>
          </cell>
          <cell r="B78">
            <v>0.1748771808164</v>
          </cell>
        </row>
        <row r="79">
          <cell r="A79" t="str">
            <v>Francia</v>
          </cell>
          <cell r="B79">
            <v>0.22643797437166999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2020</v>
          </cell>
          <cell r="B83">
            <v>440226</v>
          </cell>
          <cell r="C83">
            <v>530752</v>
          </cell>
          <cell r="D83">
            <v>223135</v>
          </cell>
          <cell r="E83">
            <v>0</v>
          </cell>
          <cell r="F83">
            <v>12656</v>
          </cell>
          <cell r="G83">
            <v>96672</v>
          </cell>
          <cell r="H83">
            <v>437556</v>
          </cell>
          <cell r="I83">
            <v>516707</v>
          </cell>
          <cell r="J83">
            <v>292947</v>
          </cell>
          <cell r="K83">
            <v>205905</v>
          </cell>
          <cell r="L83">
            <v>88453</v>
          </cell>
          <cell r="M83">
            <v>79551</v>
          </cell>
        </row>
        <row r="84">
          <cell r="A84" t="str">
            <v>AÑO 2021</v>
          </cell>
          <cell r="B84">
            <v>57114</v>
          </cell>
          <cell r="C84">
            <v>67786</v>
          </cell>
          <cell r="D84">
            <v>136280</v>
          </cell>
          <cell r="E84">
            <v>157426</v>
          </cell>
          <cell r="F84">
            <v>242658</v>
          </cell>
          <cell r="G84">
            <v>405990</v>
          </cell>
          <cell r="H84">
            <v>644699</v>
          </cell>
          <cell r="I84"/>
          <cell r="J84"/>
          <cell r="K84"/>
          <cell r="L84"/>
          <cell r="M84"/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2020</v>
          </cell>
          <cell r="B88">
            <v>721404</v>
          </cell>
          <cell r="C88">
            <v>852942</v>
          </cell>
          <cell r="D88">
            <v>377922</v>
          </cell>
          <cell r="E88">
            <v>0</v>
          </cell>
          <cell r="F88">
            <v>40337</v>
          </cell>
          <cell r="G88">
            <v>185143</v>
          </cell>
          <cell r="H88">
            <v>870779</v>
          </cell>
          <cell r="I88">
            <v>1149010</v>
          </cell>
          <cell r="J88">
            <v>490417</v>
          </cell>
          <cell r="K88">
            <v>332813</v>
          </cell>
          <cell r="L88">
            <v>160643</v>
          </cell>
          <cell r="M88">
            <v>144045</v>
          </cell>
        </row>
        <row r="89">
          <cell r="A89" t="str">
            <v>AÑO 2021</v>
          </cell>
          <cell r="B89">
            <v>114795</v>
          </cell>
          <cell r="C89">
            <v>129060</v>
          </cell>
          <cell r="D89">
            <v>230578</v>
          </cell>
          <cell r="E89">
            <v>283640</v>
          </cell>
          <cell r="F89">
            <v>417470</v>
          </cell>
          <cell r="G89">
            <v>667576</v>
          </cell>
          <cell r="H89">
            <v>1171284</v>
          </cell>
          <cell r="I89"/>
          <cell r="J89"/>
          <cell r="K89"/>
          <cell r="L89"/>
          <cell r="M89"/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2020</v>
          </cell>
          <cell r="B95">
            <v>338158</v>
          </cell>
          <cell r="C95">
            <v>395133</v>
          </cell>
          <cell r="D95">
            <v>163990</v>
          </cell>
          <cell r="E95">
            <v>0</v>
          </cell>
          <cell r="F95">
            <v>10559</v>
          </cell>
          <cell r="G95">
            <v>65355</v>
          </cell>
          <cell r="H95">
            <v>273321</v>
          </cell>
          <cell r="I95">
            <v>333403</v>
          </cell>
          <cell r="J95">
            <v>209731</v>
          </cell>
          <cell r="K95">
            <v>164809</v>
          </cell>
          <cell r="L95">
            <v>73473</v>
          </cell>
          <cell r="M95">
            <v>64933</v>
          </cell>
        </row>
        <row r="96">
          <cell r="A96" t="str">
            <v>AÑO 2021</v>
          </cell>
          <cell r="B96">
            <v>45926</v>
          </cell>
          <cell r="C96">
            <v>58712</v>
          </cell>
          <cell r="D96">
            <v>112028</v>
          </cell>
          <cell r="E96">
            <v>123418</v>
          </cell>
          <cell r="F96">
            <v>188872</v>
          </cell>
          <cell r="G96">
            <v>307630</v>
          </cell>
          <cell r="H96">
            <v>435484</v>
          </cell>
          <cell r="I96"/>
          <cell r="J96"/>
          <cell r="K96"/>
          <cell r="L96"/>
          <cell r="M96"/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2020</v>
          </cell>
          <cell r="B100">
            <v>535902</v>
          </cell>
          <cell r="C100">
            <v>607166</v>
          </cell>
          <cell r="D100">
            <v>268143</v>
          </cell>
          <cell r="E100">
            <v>0</v>
          </cell>
          <cell r="F100">
            <v>30083</v>
          </cell>
          <cell r="G100">
            <v>115777</v>
          </cell>
          <cell r="H100">
            <v>435343</v>
          </cell>
          <cell r="I100">
            <v>563996</v>
          </cell>
          <cell r="J100">
            <v>321495</v>
          </cell>
          <cell r="K100">
            <v>254237</v>
          </cell>
          <cell r="L100">
            <v>128476</v>
          </cell>
          <cell r="M100">
            <v>107560</v>
          </cell>
        </row>
        <row r="101">
          <cell r="A101" t="str">
            <v>AÑO 2021</v>
          </cell>
          <cell r="B101">
            <v>86247</v>
          </cell>
          <cell r="C101">
            <v>103742</v>
          </cell>
          <cell r="D101">
            <v>174988</v>
          </cell>
          <cell r="E101">
            <v>201934</v>
          </cell>
          <cell r="F101">
            <v>295180</v>
          </cell>
          <cell r="G101">
            <v>459231</v>
          </cell>
          <cell r="H101">
            <v>666051</v>
          </cell>
          <cell r="I101"/>
          <cell r="J101"/>
          <cell r="K101"/>
          <cell r="L101"/>
          <cell r="M101"/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2020</v>
          </cell>
          <cell r="B107">
            <v>8437</v>
          </cell>
          <cell r="C107">
            <v>9817</v>
          </cell>
          <cell r="D107">
            <v>7419</v>
          </cell>
          <cell r="E107">
            <v>0</v>
          </cell>
          <cell r="F107">
            <v>293</v>
          </cell>
          <cell r="G107">
            <v>1778</v>
          </cell>
          <cell r="H107">
            <v>7603</v>
          </cell>
          <cell r="I107">
            <v>8963</v>
          </cell>
          <cell r="J107">
            <v>7161</v>
          </cell>
          <cell r="K107">
            <v>3788</v>
          </cell>
          <cell r="L107">
            <v>1526</v>
          </cell>
          <cell r="M107">
            <v>1238</v>
          </cell>
        </row>
        <row r="108">
          <cell r="A108" t="str">
            <v>AÑO 2021</v>
          </cell>
          <cell r="B108">
            <v>1269</v>
          </cell>
          <cell r="C108">
            <v>1156</v>
          </cell>
          <cell r="D108">
            <v>1818</v>
          </cell>
          <cell r="E108">
            <v>2455</v>
          </cell>
          <cell r="F108">
            <v>3553</v>
          </cell>
          <cell r="G108">
            <v>6806</v>
          </cell>
          <cell r="H108">
            <v>7503</v>
          </cell>
          <cell r="I108"/>
          <cell r="J108"/>
          <cell r="K108"/>
          <cell r="L108"/>
          <cell r="M108"/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2020</v>
          </cell>
          <cell r="B112">
            <v>24298</v>
          </cell>
          <cell r="C112">
            <v>22084</v>
          </cell>
          <cell r="D112">
            <v>14336</v>
          </cell>
          <cell r="E112">
            <v>0</v>
          </cell>
          <cell r="F112">
            <v>3069</v>
          </cell>
          <cell r="G112">
            <v>5579</v>
          </cell>
          <cell r="H112">
            <v>14008</v>
          </cell>
          <cell r="I112">
            <v>16246</v>
          </cell>
          <cell r="J112">
            <v>13676</v>
          </cell>
          <cell r="K112">
            <v>7648</v>
          </cell>
          <cell r="L112">
            <v>4331</v>
          </cell>
          <cell r="M112">
            <v>3669</v>
          </cell>
        </row>
        <row r="113">
          <cell r="A113" t="str">
            <v>AÑO 2021</v>
          </cell>
          <cell r="B113">
            <v>3268</v>
          </cell>
          <cell r="C113">
            <v>3345</v>
          </cell>
          <cell r="D113">
            <v>6429</v>
          </cell>
          <cell r="E113">
            <v>6123</v>
          </cell>
          <cell r="F113">
            <v>9655</v>
          </cell>
          <cell r="G113">
            <v>14450</v>
          </cell>
          <cell r="H113">
            <v>14910</v>
          </cell>
          <cell r="I113"/>
          <cell r="J113"/>
          <cell r="K113"/>
          <cell r="L113"/>
          <cell r="M113"/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2020</v>
          </cell>
          <cell r="B120">
            <v>49718</v>
          </cell>
          <cell r="C120">
            <v>66943</v>
          </cell>
          <cell r="D120">
            <v>23099</v>
          </cell>
          <cell r="E120">
            <v>0</v>
          </cell>
          <cell r="F120">
            <v>648</v>
          </cell>
          <cell r="G120">
            <v>11081</v>
          </cell>
          <cell r="H120">
            <v>73573</v>
          </cell>
          <cell r="I120">
            <v>81225</v>
          </cell>
          <cell r="J120">
            <v>39769</v>
          </cell>
          <cell r="K120">
            <v>21047</v>
          </cell>
          <cell r="L120">
            <v>5014</v>
          </cell>
          <cell r="M120">
            <v>7312</v>
          </cell>
        </row>
        <row r="121">
          <cell r="A121" t="str">
            <v>AÑO 2021</v>
          </cell>
          <cell r="B121">
            <v>3374</v>
          </cell>
          <cell r="C121">
            <v>3513</v>
          </cell>
          <cell r="D121">
            <v>11511</v>
          </cell>
          <cell r="E121">
            <v>15359</v>
          </cell>
          <cell r="F121">
            <v>25587</v>
          </cell>
          <cell r="G121">
            <v>39627</v>
          </cell>
          <cell r="H121">
            <v>96991</v>
          </cell>
          <cell r="I121"/>
          <cell r="J121"/>
          <cell r="K121"/>
          <cell r="L121"/>
          <cell r="M121"/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2020</v>
          </cell>
          <cell r="B125">
            <v>82408</v>
          </cell>
          <cell r="C125">
            <v>115350</v>
          </cell>
          <cell r="D125">
            <v>37658</v>
          </cell>
          <cell r="E125">
            <v>0</v>
          </cell>
          <cell r="F125">
            <v>1812</v>
          </cell>
          <cell r="G125">
            <v>23157</v>
          </cell>
          <cell r="H125">
            <v>199755</v>
          </cell>
          <cell r="I125">
            <v>283744</v>
          </cell>
          <cell r="J125">
            <v>78812</v>
          </cell>
          <cell r="K125">
            <v>39101</v>
          </cell>
          <cell r="L125">
            <v>8388</v>
          </cell>
          <cell r="M125">
            <v>14158</v>
          </cell>
        </row>
        <row r="126">
          <cell r="A126" t="str">
            <v>AÑO 2021</v>
          </cell>
          <cell r="B126">
            <v>7649</v>
          </cell>
          <cell r="C126">
            <v>8259</v>
          </cell>
          <cell r="D126">
            <v>23235</v>
          </cell>
          <cell r="E126">
            <v>30482</v>
          </cell>
          <cell r="F126">
            <v>46524</v>
          </cell>
          <cell r="G126">
            <v>72268</v>
          </cell>
          <cell r="H126">
            <v>230258</v>
          </cell>
          <cell r="I126"/>
          <cell r="J126"/>
          <cell r="K126"/>
          <cell r="L126"/>
          <cell r="M126"/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2020</v>
          </cell>
          <cell r="B132">
            <v>5028</v>
          </cell>
          <cell r="C132">
            <v>5147</v>
          </cell>
          <cell r="D132">
            <v>3707</v>
          </cell>
          <cell r="E132">
            <v>0</v>
          </cell>
          <cell r="F132">
            <v>124</v>
          </cell>
          <cell r="G132">
            <v>6699</v>
          </cell>
          <cell r="H132">
            <v>37894</v>
          </cell>
          <cell r="I132">
            <v>44784</v>
          </cell>
          <cell r="J132">
            <v>12040</v>
          </cell>
          <cell r="K132">
            <v>2719</v>
          </cell>
          <cell r="L132">
            <v>513</v>
          </cell>
          <cell r="M132">
            <v>124</v>
          </cell>
        </row>
        <row r="133">
          <cell r="A133" t="str">
            <v>AÑO 2021</v>
          </cell>
          <cell r="B133">
            <v>42</v>
          </cell>
          <cell r="C133">
            <v>127</v>
          </cell>
          <cell r="D133">
            <v>2213</v>
          </cell>
          <cell r="E133">
            <v>2549</v>
          </cell>
          <cell r="F133">
            <v>6340</v>
          </cell>
          <cell r="G133">
            <v>19723</v>
          </cell>
          <cell r="H133">
            <v>46151</v>
          </cell>
          <cell r="I133"/>
          <cell r="J133"/>
          <cell r="K133"/>
          <cell r="L133"/>
          <cell r="M133"/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2020</v>
          </cell>
          <cell r="B137">
            <v>6116</v>
          </cell>
          <cell r="C137">
            <v>8733</v>
          </cell>
          <cell r="D137">
            <v>5803</v>
          </cell>
          <cell r="E137">
            <v>0</v>
          </cell>
          <cell r="F137">
            <v>238</v>
          </cell>
          <cell r="G137">
            <v>14218</v>
          </cell>
          <cell r="H137">
            <v>107218</v>
          </cell>
          <cell r="I137">
            <v>150261</v>
          </cell>
          <cell r="J137">
            <v>23411</v>
          </cell>
          <cell r="K137">
            <v>4891</v>
          </cell>
          <cell r="L137">
            <v>915</v>
          </cell>
          <cell r="M137">
            <v>195</v>
          </cell>
        </row>
        <row r="138">
          <cell r="A138" t="str">
            <v>AÑO 2021</v>
          </cell>
          <cell r="B138">
            <v>70</v>
          </cell>
          <cell r="C138">
            <v>210</v>
          </cell>
          <cell r="D138">
            <v>3837</v>
          </cell>
          <cell r="E138">
            <v>6500</v>
          </cell>
          <cell r="F138">
            <v>18608</v>
          </cell>
          <cell r="G138">
            <v>56433</v>
          </cell>
          <cell r="H138">
            <v>108957</v>
          </cell>
          <cell r="I138"/>
          <cell r="J138"/>
          <cell r="K138"/>
          <cell r="L138"/>
          <cell r="M138"/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2020</v>
          </cell>
          <cell r="B144">
            <v>4663</v>
          </cell>
          <cell r="C144">
            <v>5508</v>
          </cell>
          <cell r="D144">
            <v>2957</v>
          </cell>
          <cell r="E144">
            <v>0</v>
          </cell>
          <cell r="F144">
            <v>0</v>
          </cell>
          <cell r="G144">
            <v>281</v>
          </cell>
          <cell r="H144">
            <v>9577</v>
          </cell>
          <cell r="I144">
            <v>7719</v>
          </cell>
          <cell r="J144">
            <v>5033</v>
          </cell>
          <cell r="K144">
            <v>2605</v>
          </cell>
          <cell r="L144">
            <v>530</v>
          </cell>
          <cell r="M144">
            <v>146</v>
          </cell>
        </row>
        <row r="145">
          <cell r="A145" t="str">
            <v>AÑO 2021</v>
          </cell>
          <cell r="B145">
            <v>55</v>
          </cell>
          <cell r="C145">
            <v>54</v>
          </cell>
          <cell r="D145">
            <v>273</v>
          </cell>
          <cell r="E145">
            <v>707</v>
          </cell>
          <cell r="F145">
            <v>2129</v>
          </cell>
          <cell r="G145">
            <v>5992</v>
          </cell>
          <cell r="H145">
            <v>18210</v>
          </cell>
          <cell r="I145"/>
          <cell r="J145"/>
          <cell r="K145"/>
          <cell r="L145"/>
          <cell r="M145"/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2020</v>
          </cell>
          <cell r="B149">
            <v>8108</v>
          </cell>
          <cell r="C149">
            <v>10625</v>
          </cell>
          <cell r="D149">
            <v>4036</v>
          </cell>
          <cell r="E149">
            <v>0</v>
          </cell>
          <cell r="F149">
            <v>0</v>
          </cell>
          <cell r="G149">
            <v>1008</v>
          </cell>
          <cell r="H149">
            <v>15201</v>
          </cell>
          <cell r="I149">
            <v>10398</v>
          </cell>
          <cell r="J149">
            <v>7198</v>
          </cell>
          <cell r="K149">
            <v>3494</v>
          </cell>
          <cell r="L149">
            <v>806</v>
          </cell>
          <cell r="M149">
            <v>468</v>
          </cell>
        </row>
        <row r="150">
          <cell r="A150" t="str">
            <v>AÑO 2021</v>
          </cell>
          <cell r="B150">
            <v>207</v>
          </cell>
          <cell r="C150">
            <v>227</v>
          </cell>
          <cell r="D150">
            <v>534</v>
          </cell>
          <cell r="E150">
            <v>1562</v>
          </cell>
          <cell r="F150">
            <v>3172</v>
          </cell>
          <cell r="G150">
            <v>7934</v>
          </cell>
          <cell r="H150">
            <v>29141</v>
          </cell>
          <cell r="I150"/>
          <cell r="J150"/>
          <cell r="K150"/>
          <cell r="L150"/>
          <cell r="M150"/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2020</v>
          </cell>
          <cell r="B157">
            <v>22801</v>
          </cell>
          <cell r="C157">
            <v>31044</v>
          </cell>
          <cell r="D157">
            <v>11837</v>
          </cell>
          <cell r="E157">
            <v>0</v>
          </cell>
          <cell r="F157">
            <v>659</v>
          </cell>
          <cell r="G157">
            <v>8557</v>
          </cell>
          <cell r="H157">
            <v>22301</v>
          </cell>
          <cell r="I157">
            <v>24477</v>
          </cell>
          <cell r="J157">
            <v>9427</v>
          </cell>
          <cell r="K157">
            <v>5097</v>
          </cell>
          <cell r="L157">
            <v>2763</v>
          </cell>
          <cell r="M157">
            <v>3013</v>
          </cell>
        </row>
        <row r="158">
          <cell r="A158" t="str">
            <v>AÑO 2021</v>
          </cell>
          <cell r="B158">
            <v>2517</v>
          </cell>
          <cell r="C158">
            <v>1512</v>
          </cell>
          <cell r="D158">
            <v>2778</v>
          </cell>
          <cell r="E158">
            <v>5510</v>
          </cell>
          <cell r="F158">
            <v>8449</v>
          </cell>
          <cell r="G158">
            <v>15743</v>
          </cell>
          <cell r="H158">
            <v>24182</v>
          </cell>
          <cell r="I158"/>
          <cell r="J158"/>
          <cell r="K158"/>
          <cell r="L158"/>
          <cell r="M158"/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2020</v>
          </cell>
          <cell r="B162">
            <v>40173</v>
          </cell>
          <cell r="C162">
            <v>55206</v>
          </cell>
          <cell r="D162">
            <v>24151</v>
          </cell>
          <cell r="E162">
            <v>0</v>
          </cell>
          <cell r="F162">
            <v>3546</v>
          </cell>
          <cell r="G162">
            <v>18482</v>
          </cell>
          <cell r="H162">
            <v>59901</v>
          </cell>
          <cell r="I162">
            <v>74375</v>
          </cell>
          <cell r="J162">
            <v>24213</v>
          </cell>
          <cell r="K162">
            <v>10631</v>
          </cell>
          <cell r="L162">
            <v>7539</v>
          </cell>
          <cell r="M162">
            <v>10879</v>
          </cell>
        </row>
        <row r="163">
          <cell r="A163" t="str">
            <v>AÑO 2021</v>
          </cell>
          <cell r="B163">
            <v>8204</v>
          </cell>
          <cell r="C163">
            <v>6874</v>
          </cell>
          <cell r="D163">
            <v>8246</v>
          </cell>
          <cell r="E163">
            <v>16970</v>
          </cell>
          <cell r="F163">
            <v>24741</v>
          </cell>
          <cell r="G163">
            <v>34135</v>
          </cell>
          <cell r="H163">
            <v>76432</v>
          </cell>
          <cell r="I163"/>
          <cell r="J163"/>
          <cell r="K163"/>
          <cell r="L163"/>
          <cell r="M163"/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2020</v>
          </cell>
          <cell r="B169">
            <v>11421</v>
          </cell>
          <cell r="C169">
            <v>17160</v>
          </cell>
          <cell r="D169">
            <v>10126</v>
          </cell>
          <cell r="E169">
            <v>0</v>
          </cell>
          <cell r="F169">
            <v>373</v>
          </cell>
          <cell r="G169">
            <v>2921</v>
          </cell>
          <cell r="H169">
            <v>13287</v>
          </cell>
          <cell r="I169">
            <v>16136</v>
          </cell>
          <cell r="J169">
            <v>9786</v>
          </cell>
          <cell r="K169">
            <v>5840</v>
          </cell>
          <cell r="L169">
            <v>4634</v>
          </cell>
          <cell r="M169">
            <v>2785</v>
          </cell>
        </row>
        <row r="170">
          <cell r="A170" t="str">
            <v>AÑO 2021</v>
          </cell>
          <cell r="B170">
            <v>3931</v>
          </cell>
          <cell r="C170">
            <v>2712</v>
          </cell>
          <cell r="D170">
            <v>5659</v>
          </cell>
          <cell r="E170">
            <v>7428</v>
          </cell>
          <cell r="F170">
            <v>7728</v>
          </cell>
          <cell r="G170">
            <v>10469</v>
          </cell>
          <cell r="H170">
            <v>16178</v>
          </cell>
          <cell r="I170"/>
          <cell r="J170"/>
          <cell r="K170"/>
          <cell r="L170"/>
          <cell r="M170"/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2020</v>
          </cell>
          <cell r="B174">
            <v>24399</v>
          </cell>
          <cell r="C174">
            <v>33778</v>
          </cell>
          <cell r="D174">
            <v>23795</v>
          </cell>
          <cell r="E174">
            <v>0</v>
          </cell>
          <cell r="F174">
            <v>1589</v>
          </cell>
          <cell r="G174">
            <v>6922</v>
          </cell>
          <cell r="H174">
            <v>39353</v>
          </cell>
          <cell r="I174">
            <v>49990</v>
          </cell>
          <cell r="J174">
            <v>21612</v>
          </cell>
          <cell r="K174">
            <v>12811</v>
          </cell>
          <cell r="L174">
            <v>10188</v>
          </cell>
          <cell r="M174">
            <v>7116</v>
          </cell>
        </row>
        <row r="175">
          <cell r="A175" t="str">
            <v>AÑO 2021</v>
          </cell>
          <cell r="B175">
            <v>9150</v>
          </cell>
          <cell r="C175">
            <v>6403</v>
          </cell>
          <cell r="D175">
            <v>13309</v>
          </cell>
          <cell r="E175">
            <v>20069</v>
          </cell>
          <cell r="F175">
            <v>19590</v>
          </cell>
          <cell r="G175">
            <v>23125</v>
          </cell>
          <cell r="H175">
            <v>45535</v>
          </cell>
          <cell r="I175"/>
          <cell r="J175"/>
          <cell r="K175"/>
          <cell r="L175"/>
          <cell r="M175"/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72"/>
  <sheetViews>
    <sheetView tabSelected="1" view="pageBreakPreview" topLeftCell="A1619" zoomScale="118" zoomScaleNormal="60" zoomScaleSheetLayoutView="118" workbookViewId="0">
      <selection activeCell="A1628" sqref="A1628:XFD1628"/>
    </sheetView>
  </sheetViews>
  <sheetFormatPr baseColWidth="10" defaultColWidth="11.42578125" defaultRowHeight="12.75" x14ac:dyDescent="0.2"/>
  <cols>
    <col min="1" max="1" width="1.85546875" style="10" customWidth="1"/>
    <col min="2" max="2" width="25.140625" style="10" customWidth="1"/>
    <col min="3" max="12" width="14.7109375" style="10" customWidth="1"/>
    <col min="13" max="13" width="13" style="10" customWidth="1"/>
    <col min="14" max="14" width="11.28515625" style="10" customWidth="1"/>
    <col min="15" max="16384" width="11.42578125" style="10"/>
  </cols>
  <sheetData>
    <row r="1" spans="1:13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</row>
    <row r="2" spans="1:13" x14ac:dyDescent="0.2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</row>
    <row r="3" spans="1:13" x14ac:dyDescent="0.2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</row>
    <row r="4" spans="1:13" x14ac:dyDescent="0.2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1:13" x14ac:dyDescent="0.2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</row>
    <row r="6" spans="1:13" x14ac:dyDescent="0.2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1:13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</row>
    <row r="8" spans="1:13" x14ac:dyDescent="0.2">
      <c r="A8" s="98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</row>
    <row r="9" spans="1:13" x14ac:dyDescent="0.2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</row>
    <row r="10" spans="1:13" x14ac:dyDescent="0.2">
      <c r="A10" s="98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</row>
    <row r="11" spans="1:13" x14ac:dyDescent="0.2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</row>
    <row r="12" spans="1:13" x14ac:dyDescent="0.2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</row>
    <row r="13" spans="1:13" ht="70.5" x14ac:dyDescent="0.2">
      <c r="A13" s="98"/>
      <c r="B13" s="418" t="s">
        <v>31</v>
      </c>
      <c r="C13" s="418"/>
      <c r="D13" s="418"/>
      <c r="E13" s="418"/>
      <c r="F13" s="418"/>
      <c r="G13" s="418"/>
      <c r="H13" s="418"/>
      <c r="I13" s="418"/>
      <c r="J13" s="418"/>
      <c r="K13" s="418"/>
      <c r="L13" s="127"/>
      <c r="M13" s="127"/>
    </row>
    <row r="14" spans="1:13" ht="70.5" x14ac:dyDescent="0.2">
      <c r="A14" s="98"/>
      <c r="B14" s="418" t="s">
        <v>32</v>
      </c>
      <c r="C14" s="418"/>
      <c r="D14" s="418"/>
      <c r="E14" s="418"/>
      <c r="F14" s="418"/>
      <c r="G14" s="418"/>
      <c r="H14" s="418"/>
      <c r="I14" s="418"/>
      <c r="J14" s="418"/>
      <c r="K14" s="418"/>
      <c r="L14" s="127"/>
      <c r="M14" s="127"/>
    </row>
    <row r="15" spans="1:13" x14ac:dyDescent="0.2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</row>
    <row r="16" spans="1:13" x14ac:dyDescent="0.2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</row>
    <row r="17" spans="1:13" x14ac:dyDescent="0.2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</row>
    <row r="18" spans="1:13" x14ac:dyDescent="0.2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</row>
    <row r="19" spans="1:13" x14ac:dyDescent="0.2">
      <c r="A19" s="98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</row>
    <row r="20" spans="1:13" x14ac:dyDescent="0.2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</row>
    <row r="21" spans="1:13" x14ac:dyDescent="0.2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</row>
    <row r="22" spans="1:13" x14ac:dyDescent="0.2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</row>
    <row r="23" spans="1:13" x14ac:dyDescent="0.2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</row>
    <row r="24" spans="1:13" x14ac:dyDescent="0.2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</row>
    <row r="25" spans="1:13" x14ac:dyDescent="0.2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</row>
    <row r="26" spans="1:13" x14ac:dyDescent="0.2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</row>
    <row r="27" spans="1:13" x14ac:dyDescent="0.2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</row>
    <row r="28" spans="1:13" x14ac:dyDescent="0.2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</row>
    <row r="29" spans="1:13" x14ac:dyDescent="0.2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</row>
    <row r="30" spans="1:13" ht="12.75" customHeight="1" x14ac:dyDescent="0.2">
      <c r="A30" s="98"/>
      <c r="B30" s="98"/>
      <c r="C30" s="98"/>
      <c r="D30" s="98"/>
      <c r="E30" s="98"/>
      <c r="F30" s="416" t="s">
        <v>156</v>
      </c>
      <c r="G30" s="417"/>
      <c r="H30" s="417"/>
      <c r="I30" s="417"/>
      <c r="J30" s="417"/>
      <c r="K30" s="417"/>
      <c r="L30" s="128"/>
      <c r="M30" s="128"/>
    </row>
    <row r="31" spans="1:13" ht="12.75" customHeight="1" x14ac:dyDescent="0.2">
      <c r="A31" s="98"/>
      <c r="B31" s="98"/>
      <c r="C31" s="98"/>
      <c r="D31" s="98"/>
      <c r="E31" s="98"/>
      <c r="F31" s="417"/>
      <c r="G31" s="417"/>
      <c r="H31" s="417"/>
      <c r="I31" s="417"/>
      <c r="J31" s="417"/>
      <c r="K31" s="417"/>
      <c r="L31" s="128"/>
      <c r="M31" s="128"/>
    </row>
    <row r="32" spans="1:13" ht="12.75" customHeight="1" x14ac:dyDescent="0.2">
      <c r="A32" s="98"/>
      <c r="B32" s="98"/>
      <c r="C32" s="98"/>
      <c r="D32" s="98"/>
      <c r="E32" s="98"/>
      <c r="F32" s="417"/>
      <c r="G32" s="417"/>
      <c r="H32" s="417"/>
      <c r="I32" s="417"/>
      <c r="J32" s="417"/>
      <c r="K32" s="417"/>
      <c r="L32" s="128"/>
      <c r="M32" s="128"/>
    </row>
    <row r="33" spans="1:13" x14ac:dyDescent="0.2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</row>
    <row r="34" spans="1:13" x14ac:dyDescent="0.2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</row>
    <row r="35" spans="1:13" x14ac:dyDescent="0.2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</row>
    <row r="36" spans="1:13" x14ac:dyDescent="0.2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</row>
    <row r="37" spans="1:13" x14ac:dyDescent="0.2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</row>
    <row r="38" spans="1:13" x14ac:dyDescent="0.2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</row>
    <row r="39" spans="1:13" x14ac:dyDescent="0.2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</row>
    <row r="40" spans="1:13" x14ac:dyDescent="0.2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</row>
    <row r="41" spans="1:13" x14ac:dyDescent="0.2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</row>
    <row r="42" spans="1:13" x14ac:dyDescent="0.2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</row>
    <row r="43" spans="1:13" x14ac:dyDescent="0.2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</row>
    <row r="44" spans="1:13" x14ac:dyDescent="0.2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</row>
    <row r="45" spans="1:13" x14ac:dyDescent="0.2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</row>
    <row r="46" spans="1:13" x14ac:dyDescent="0.2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</row>
    <row r="47" spans="1:13" x14ac:dyDescent="0.2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</row>
    <row r="48" spans="1:13" x14ac:dyDescent="0.2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</row>
    <row r="49" spans="1:13" x14ac:dyDescent="0.2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</row>
    <row r="50" spans="1:13" x14ac:dyDescent="0.2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</row>
    <row r="51" spans="1:13" x14ac:dyDescent="0.2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</row>
    <row r="52" spans="1:13" x14ac:dyDescent="0.2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</row>
    <row r="53" spans="1:13" x14ac:dyDescent="0.2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</row>
    <row r="54" spans="1:13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</row>
    <row r="55" spans="1:13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</row>
    <row r="56" spans="1:13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</row>
    <row r="57" spans="1:13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</row>
    <row r="58" spans="1:13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</row>
    <row r="59" spans="1:13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</row>
    <row r="60" spans="1:13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</row>
    <row r="61" spans="1:13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</row>
    <row r="62" spans="1:13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</row>
    <row r="63" spans="1:13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1:13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</row>
    <row r="65" spans="1:13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</row>
    <row r="66" spans="1:13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</row>
    <row r="67" spans="1:13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</row>
    <row r="68" spans="1:13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</row>
    <row r="69" spans="1:13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</row>
    <row r="70" spans="1:13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</row>
    <row r="71" spans="1:13" x14ac:dyDescent="0.2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</row>
    <row r="72" spans="1:13" ht="12.75" customHeight="1" x14ac:dyDescent="0.2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</row>
    <row r="73" spans="1:13" ht="12.75" customHeight="1" x14ac:dyDescent="0.2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</row>
    <row r="74" spans="1:13" ht="12.75" customHeight="1" x14ac:dyDescent="0.2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</row>
    <row r="75" spans="1:13" ht="12.75" customHeight="1" x14ac:dyDescent="0.2">
      <c r="A75" s="84"/>
      <c r="B75" s="84"/>
      <c r="C75" s="84"/>
      <c r="D75" s="84"/>
      <c r="E75" s="84"/>
      <c r="F75" s="125"/>
      <c r="G75" s="125"/>
      <c r="H75" s="125"/>
      <c r="I75" s="125"/>
      <c r="J75" s="125"/>
      <c r="K75" s="125"/>
      <c r="L75" s="125"/>
      <c r="M75" s="125"/>
    </row>
    <row r="76" spans="1:13" x14ac:dyDescent="0.2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</row>
    <row r="77" spans="1:13" x14ac:dyDescent="0.2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</row>
    <row r="78" spans="1:13" x14ac:dyDescent="0.2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</row>
    <row r="79" spans="1:13" x14ac:dyDescent="0.2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</row>
    <row r="80" spans="1:13" x14ac:dyDescent="0.2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</row>
    <row r="81" spans="1:15" x14ac:dyDescent="0.2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</row>
    <row r="82" spans="1:15" x14ac:dyDescent="0.2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</row>
    <row r="83" spans="1:15" x14ac:dyDescent="0.2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</row>
    <row r="84" spans="1:15" x14ac:dyDescent="0.2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</row>
    <row r="85" spans="1:15" x14ac:dyDescent="0.2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</row>
    <row r="86" spans="1:15" x14ac:dyDescent="0.2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</row>
    <row r="87" spans="1:15" x14ac:dyDescent="0.2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</row>
    <row r="88" spans="1:15" x14ac:dyDescent="0.2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</row>
    <row r="89" spans="1:15" s="11" customFormat="1" x14ac:dyDescent="0.2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0"/>
      <c r="O89" s="10"/>
    </row>
    <row r="90" spans="1:15" s="11" customFormat="1" x14ac:dyDescent="0.2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0"/>
      <c r="O90" s="10"/>
    </row>
    <row r="91" spans="1:15" s="11" customFormat="1" x14ac:dyDescent="0.2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0"/>
      <c r="O91" s="10"/>
    </row>
    <row r="92" spans="1:15" s="11" customFormat="1" x14ac:dyDescent="0.2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0"/>
      <c r="O92" s="10"/>
    </row>
    <row r="93" spans="1:15" s="11" customForma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0"/>
      <c r="O93" s="10"/>
    </row>
    <row r="94" spans="1:15" s="11" customForma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0"/>
      <c r="O94" s="10"/>
    </row>
    <row r="95" spans="1:15" s="11" customFormat="1" x14ac:dyDescent="0.2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0"/>
      <c r="O95" s="10"/>
    </row>
    <row r="96" spans="1:15" s="11" customFormat="1" x14ac:dyDescent="0.2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0"/>
      <c r="O96" s="10"/>
    </row>
    <row r="97" spans="1:15" s="11" customFormat="1" x14ac:dyDescent="0.2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0"/>
      <c r="O97" s="10"/>
    </row>
    <row r="98" spans="1:15" s="11" customFormat="1" x14ac:dyDescent="0.2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0"/>
      <c r="O98" s="10"/>
    </row>
    <row r="99" spans="1:15" s="11" customFormat="1" x14ac:dyDescent="0.2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0"/>
      <c r="O99" s="10"/>
    </row>
    <row r="100" spans="1:15" s="11" customFormat="1" x14ac:dyDescent="0.2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0"/>
      <c r="O100" s="10"/>
    </row>
    <row r="101" spans="1:15" s="11" customFormat="1" x14ac:dyDescent="0.2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0"/>
      <c r="O101" s="10"/>
    </row>
    <row r="102" spans="1:15" s="11" customFormat="1" x14ac:dyDescent="0.2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0"/>
      <c r="O102" s="10"/>
    </row>
    <row r="103" spans="1:15" s="11" customFormat="1" x14ac:dyDescent="0.2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0"/>
      <c r="O103" s="10"/>
    </row>
    <row r="104" spans="1:15" s="11" customFormat="1" x14ac:dyDescent="0.2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0"/>
      <c r="O104" s="10"/>
    </row>
    <row r="105" spans="1:15" s="11" customFormat="1" x14ac:dyDescent="0.2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0"/>
      <c r="O105" s="10"/>
    </row>
    <row r="106" spans="1:15" s="11" customFormat="1" x14ac:dyDescent="0.2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0"/>
      <c r="O106" s="10"/>
    </row>
    <row r="107" spans="1:15" s="11" customFormat="1" x14ac:dyDescent="0.2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0"/>
      <c r="O107" s="10"/>
    </row>
    <row r="108" spans="1:15" s="11" customFormat="1" x14ac:dyDescent="0.2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0"/>
      <c r="O108" s="10"/>
    </row>
    <row r="109" spans="1:15" s="11" customFormat="1" x14ac:dyDescent="0.2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0"/>
      <c r="O109" s="10"/>
    </row>
    <row r="110" spans="1:15" s="11" customFormat="1" x14ac:dyDescent="0.2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0"/>
      <c r="O110" s="10"/>
    </row>
    <row r="111" spans="1:15" s="11" customFormat="1" x14ac:dyDescent="0.2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0"/>
      <c r="O111" s="10"/>
    </row>
    <row r="112" spans="1:15" s="11" customFormat="1" x14ac:dyDescent="0.2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0"/>
      <c r="O112" s="10"/>
    </row>
    <row r="113" spans="1:15" s="11" customFormat="1" x14ac:dyDescent="0.2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0"/>
      <c r="O113" s="10"/>
    </row>
    <row r="114" spans="1:15" s="11" customFormat="1" x14ac:dyDescent="0.2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0"/>
      <c r="O114" s="10"/>
    </row>
    <row r="115" spans="1:15" s="12" customFormat="1" ht="24.95" customHeight="1" x14ac:dyDescent="0.2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</row>
    <row r="116" spans="1:15" s="12" customFormat="1" ht="24.95" customHeight="1" x14ac:dyDescent="0.2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</row>
    <row r="117" spans="1:15" ht="24.95" customHeight="1" x14ac:dyDescent="0.2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13"/>
    </row>
    <row r="118" spans="1:15" ht="24.95" customHeight="1" x14ac:dyDescent="0.2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13"/>
    </row>
    <row r="119" spans="1:15" ht="24.95" customHeight="1" x14ac:dyDescent="0.2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13"/>
    </row>
    <row r="120" spans="1:15" ht="24.95" customHeight="1" x14ac:dyDescent="0.2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13"/>
    </row>
    <row r="121" spans="1:15" ht="24.95" customHeight="1" x14ac:dyDescent="0.2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13"/>
    </row>
    <row r="122" spans="1:15" ht="24.95" customHeight="1" x14ac:dyDescent="0.2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13"/>
    </row>
    <row r="123" spans="1:15" ht="24.95" customHeight="1" x14ac:dyDescent="0.2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13"/>
    </row>
    <row r="124" spans="1:15" s="13" customFormat="1" ht="24.95" customHeight="1" x14ac:dyDescent="0.2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</row>
    <row r="125" spans="1:15" s="13" customFormat="1" ht="24.95" customHeight="1" x14ac:dyDescent="0.2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</row>
    <row r="126" spans="1:15" s="13" customFormat="1" ht="24.95" customHeight="1" x14ac:dyDescent="0.2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</row>
    <row r="127" spans="1:15" ht="24.95" customHeight="1" x14ac:dyDescent="0.2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13"/>
    </row>
    <row r="128" spans="1:15" ht="24.95" customHeight="1" x14ac:dyDescent="0.2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13"/>
    </row>
    <row r="129" spans="1:14" ht="24.95" customHeight="1" x14ac:dyDescent="0.2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13"/>
    </row>
    <row r="130" spans="1:14" ht="24.95" customHeight="1" x14ac:dyDescent="0.2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13"/>
    </row>
    <row r="131" spans="1:14" s="13" customFormat="1" ht="24.95" customHeight="1" x14ac:dyDescent="0.2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</row>
    <row r="132" spans="1:14" ht="24.95" customHeight="1" x14ac:dyDescent="0.2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13"/>
    </row>
    <row r="133" spans="1:14" ht="24.95" customHeight="1" x14ac:dyDescent="0.2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13"/>
    </row>
    <row r="134" spans="1:14" ht="24.95" customHeight="1" x14ac:dyDescent="0.2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13"/>
    </row>
    <row r="135" spans="1:14" ht="24.95" customHeight="1" x14ac:dyDescent="0.2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13"/>
    </row>
    <row r="136" spans="1:14" ht="24.95" customHeight="1" x14ac:dyDescent="0.2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13"/>
    </row>
    <row r="137" spans="1:14" ht="24.95" customHeight="1" x14ac:dyDescent="0.2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13"/>
    </row>
    <row r="138" spans="1:14" ht="24.95" customHeight="1" x14ac:dyDescent="0.2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13"/>
    </row>
    <row r="139" spans="1:14" ht="24.95" customHeight="1" x14ac:dyDescent="0.2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13"/>
    </row>
    <row r="140" spans="1:14" ht="24.95" customHeight="1" x14ac:dyDescent="0.2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13"/>
    </row>
    <row r="141" spans="1:14" ht="24.95" customHeight="1" x14ac:dyDescent="0.2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13"/>
    </row>
    <row r="142" spans="1:14" ht="24.95" customHeight="1" x14ac:dyDescent="0.2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13"/>
    </row>
    <row r="143" spans="1:14" ht="24.95" customHeight="1" x14ac:dyDescent="0.2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13"/>
    </row>
    <row r="144" spans="1:14" ht="24.95" customHeight="1" x14ac:dyDescent="0.2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13"/>
    </row>
    <row r="145" spans="1:14" ht="24.95" customHeight="1" x14ac:dyDescent="0.2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13"/>
    </row>
    <row r="146" spans="1:14" ht="24.95" customHeight="1" x14ac:dyDescent="0.2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13"/>
    </row>
    <row r="147" spans="1:14" ht="24.95" customHeight="1" x14ac:dyDescent="0.2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13"/>
    </row>
    <row r="148" spans="1:14" ht="24.95" customHeight="1" x14ac:dyDescent="0.2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13"/>
    </row>
    <row r="149" spans="1:14" ht="24.95" customHeight="1" x14ac:dyDescent="0.2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13"/>
    </row>
    <row r="150" spans="1:14" ht="24.95" customHeight="1" x14ac:dyDescent="0.2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13"/>
    </row>
    <row r="151" spans="1:14" ht="24.95" customHeight="1" x14ac:dyDescent="0.2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13"/>
    </row>
    <row r="152" spans="1:14" ht="24.95" customHeight="1" x14ac:dyDescent="0.2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13"/>
    </row>
    <row r="153" spans="1:14" ht="24.95" customHeight="1" x14ac:dyDescent="0.2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13"/>
    </row>
    <row r="154" spans="1:14" ht="24.95" customHeight="1" x14ac:dyDescent="0.2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13"/>
    </row>
    <row r="155" spans="1:14" ht="24.95" customHeight="1" x14ac:dyDescent="0.2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13"/>
    </row>
    <row r="156" spans="1:14" ht="24.95" customHeight="1" x14ac:dyDescent="0.2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13"/>
    </row>
    <row r="157" spans="1:14" ht="24.95" customHeight="1" x14ac:dyDescent="0.2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13"/>
    </row>
    <row r="158" spans="1:14" ht="24.95" customHeight="1" x14ac:dyDescent="0.2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13"/>
    </row>
    <row r="159" spans="1:14" ht="24.95" customHeight="1" x14ac:dyDescent="0.2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13"/>
    </row>
    <row r="160" spans="1:14" ht="24.95" customHeight="1" x14ac:dyDescent="0.2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13"/>
    </row>
    <row r="161" spans="1:14" ht="24.95" customHeight="1" x14ac:dyDescent="0.2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13"/>
    </row>
    <row r="162" spans="1:14" ht="24.95" customHeight="1" x14ac:dyDescent="0.2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13"/>
    </row>
    <row r="163" spans="1:14" ht="24.95" customHeight="1" x14ac:dyDescent="0.2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13"/>
    </row>
    <row r="164" spans="1:14" ht="24.95" customHeight="1" x14ac:dyDescent="0.2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13"/>
    </row>
    <row r="165" spans="1:14" ht="24.95" customHeight="1" x14ac:dyDescent="0.2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13"/>
    </row>
    <row r="166" spans="1:14" ht="24.95" customHeight="1" x14ac:dyDescent="0.2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13"/>
    </row>
    <row r="167" spans="1:14" ht="24.95" customHeight="1" x14ac:dyDescent="0.2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13"/>
    </row>
    <row r="168" spans="1:14" ht="24.95" customHeight="1" x14ac:dyDescent="0.2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13"/>
    </row>
    <row r="169" spans="1:14" ht="24.95" customHeight="1" x14ac:dyDescent="0.2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13"/>
    </row>
    <row r="170" spans="1:14" ht="24.95" customHeight="1" x14ac:dyDescent="0.2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13"/>
    </row>
    <row r="171" spans="1:14" ht="24.95" customHeight="1" x14ac:dyDescent="0.2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13"/>
    </row>
    <row r="172" spans="1:14" ht="24.95" customHeight="1" x14ac:dyDescent="0.2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13"/>
    </row>
    <row r="173" spans="1:14" ht="24.95" customHeight="1" x14ac:dyDescent="0.2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13"/>
    </row>
    <row r="174" spans="1:14" ht="24.95" customHeight="1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13"/>
    </row>
    <row r="175" spans="1:14" ht="24.95" customHeight="1" x14ac:dyDescent="0.2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13"/>
    </row>
    <row r="176" spans="1:14" ht="24.95" customHeight="1" x14ac:dyDescent="0.2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13"/>
    </row>
    <row r="177" spans="1:15" ht="24.95" customHeight="1" x14ac:dyDescent="0.2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13"/>
    </row>
    <row r="178" spans="1:15" ht="50.1" customHeight="1" x14ac:dyDescent="0.2">
      <c r="B178" s="421" t="s">
        <v>127</v>
      </c>
      <c r="C178" s="421"/>
      <c r="D178" s="421"/>
      <c r="E178" s="421"/>
      <c r="F178" s="421"/>
      <c r="G178" s="421"/>
      <c r="H178" s="421"/>
      <c r="I178" s="421"/>
      <c r="J178" s="421"/>
      <c r="K178" s="421"/>
      <c r="L178" s="421"/>
      <c r="M178" s="421"/>
    </row>
    <row r="179" spans="1:15" ht="20.100000000000001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</row>
    <row r="180" spans="1:15" ht="25.5" customHeight="1" x14ac:dyDescent="0.2">
      <c r="B180" s="343" t="s">
        <v>128</v>
      </c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</row>
    <row r="181" spans="1:15" ht="24.95" customHeight="1" x14ac:dyDescent="0.2"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</row>
    <row r="182" spans="1:15" ht="20.100000000000001" customHeight="1" x14ac:dyDescent="0.2"/>
    <row r="183" spans="1:15" ht="24.95" customHeight="1" x14ac:dyDescent="0.2">
      <c r="E183" s="99" t="s">
        <v>33</v>
      </c>
      <c r="F183" s="99"/>
      <c r="G183" s="100"/>
      <c r="H183" s="99"/>
      <c r="I183" s="220">
        <v>555557</v>
      </c>
    </row>
    <row r="184" spans="1:15" ht="24.95" customHeight="1" x14ac:dyDescent="0.2">
      <c r="E184" s="101" t="s">
        <v>34</v>
      </c>
      <c r="F184" s="101"/>
      <c r="G184" s="102"/>
      <c r="H184" s="101"/>
      <c r="I184" s="221">
        <v>89142</v>
      </c>
    </row>
    <row r="185" spans="1:15" ht="24.95" customHeight="1" x14ac:dyDescent="0.2">
      <c r="E185" s="114" t="s">
        <v>0</v>
      </c>
      <c r="F185" s="114"/>
      <c r="G185" s="105"/>
      <c r="H185" s="114"/>
      <c r="I185" s="222">
        <v>644699</v>
      </c>
    </row>
    <row r="186" spans="1:15" ht="24.95" customHeight="1" x14ac:dyDescent="0.2">
      <c r="E186" s="101" t="s">
        <v>45</v>
      </c>
      <c r="F186" s="101"/>
      <c r="G186" s="102"/>
      <c r="H186" s="101"/>
      <c r="I186" s="221">
        <v>1029673</v>
      </c>
    </row>
    <row r="187" spans="1:15" ht="24.95" customHeight="1" x14ac:dyDescent="0.2">
      <c r="E187" s="101" t="s">
        <v>46</v>
      </c>
      <c r="F187" s="101"/>
      <c r="G187" s="102"/>
      <c r="H187" s="101"/>
      <c r="I187" s="221">
        <v>141611</v>
      </c>
    </row>
    <row r="188" spans="1:15" ht="24.95" customHeight="1" x14ac:dyDescent="0.2">
      <c r="E188" s="114" t="s">
        <v>1</v>
      </c>
      <c r="F188" s="114"/>
      <c r="G188" s="105"/>
      <c r="H188" s="114"/>
      <c r="I188" s="222">
        <v>1171284</v>
      </c>
    </row>
    <row r="189" spans="1:15" ht="24.95" customHeight="1" x14ac:dyDescent="0.2">
      <c r="E189" s="114" t="s">
        <v>2</v>
      </c>
      <c r="F189" s="114"/>
      <c r="G189" s="105"/>
      <c r="H189" s="114"/>
      <c r="I189" s="223">
        <v>0.27093547229999998</v>
      </c>
    </row>
    <row r="190" spans="1:15" ht="24.95" customHeight="1" x14ac:dyDescent="0.2">
      <c r="E190" s="106" t="s">
        <v>3</v>
      </c>
      <c r="F190" s="106"/>
      <c r="G190" s="107"/>
      <c r="H190" s="106"/>
      <c r="I190" s="224">
        <v>1.8167920223236</v>
      </c>
    </row>
    <row r="191" spans="1:15" ht="24.95" customHeight="1" x14ac:dyDescent="0.2">
      <c r="B191" s="108"/>
      <c r="C191" s="108"/>
      <c r="D191" s="108"/>
      <c r="E191" s="108"/>
      <c r="F191" s="108"/>
    </row>
    <row r="192" spans="1:15" ht="24.95" customHeight="1" x14ac:dyDescent="0.2"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</row>
    <row r="193" spans="2:15" ht="24.95" customHeight="1" x14ac:dyDescent="0.2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</row>
    <row r="194" spans="2:15" ht="24.95" customHeight="1" x14ac:dyDescent="0.2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</row>
    <row r="195" spans="2:15" ht="24.95" customHeight="1" x14ac:dyDescent="0.2">
      <c r="B195" s="15"/>
      <c r="C195" s="15"/>
      <c r="D195" s="16"/>
      <c r="E195" s="17"/>
      <c r="F195" s="18"/>
      <c r="G195" s="19"/>
    </row>
    <row r="196" spans="2:15" ht="24.95" customHeight="1" x14ac:dyDescent="0.2">
      <c r="B196" s="15"/>
      <c r="C196" s="15"/>
      <c r="D196" s="16"/>
      <c r="E196" s="17"/>
      <c r="F196" s="18"/>
    </row>
    <row r="197" spans="2:15" ht="24.95" customHeight="1" x14ac:dyDescent="0.2">
      <c r="B197" s="15"/>
      <c r="C197" s="15"/>
      <c r="D197" s="16"/>
      <c r="E197" s="17"/>
      <c r="F197" s="18"/>
    </row>
    <row r="198" spans="2:15" ht="24.95" customHeight="1" x14ac:dyDescent="0.2">
      <c r="B198" s="15"/>
      <c r="C198" s="15"/>
      <c r="D198" s="16"/>
      <c r="F198" s="2"/>
      <c r="G198" s="19"/>
    </row>
    <row r="199" spans="2:15" ht="24.95" customHeight="1" x14ac:dyDescent="0.2">
      <c r="B199" s="15"/>
      <c r="C199" s="15"/>
      <c r="D199" s="16"/>
      <c r="E199" s="3"/>
      <c r="F199" s="2"/>
    </row>
    <row r="200" spans="2:15" ht="24.95" customHeight="1" x14ac:dyDescent="0.2">
      <c r="B200" s="15"/>
      <c r="C200" s="15"/>
      <c r="D200" s="16"/>
      <c r="F200" s="2"/>
    </row>
    <row r="201" spans="2:15" ht="24.95" customHeight="1" x14ac:dyDescent="0.2">
      <c r="B201" s="15"/>
      <c r="C201" s="15"/>
      <c r="D201" s="16"/>
      <c r="F201" s="2"/>
      <c r="G201" s="19"/>
    </row>
    <row r="202" spans="2:15" ht="24.95" customHeight="1" x14ac:dyDescent="0.2">
      <c r="B202" s="15"/>
      <c r="C202" s="15"/>
      <c r="D202" s="16"/>
      <c r="E202" s="17"/>
      <c r="F202" s="2"/>
    </row>
    <row r="203" spans="2:15" ht="24.95" customHeight="1" x14ac:dyDescent="0.2">
      <c r="B203" s="15"/>
      <c r="C203" s="15"/>
      <c r="D203" s="16"/>
      <c r="E203" s="17"/>
      <c r="F203" s="2"/>
      <c r="G203" s="19"/>
    </row>
    <row r="204" spans="2:15" ht="24.95" customHeight="1" x14ac:dyDescent="0.2">
      <c r="B204" s="15"/>
      <c r="C204" s="15"/>
      <c r="D204" s="16"/>
      <c r="E204" s="17"/>
      <c r="F204" s="2"/>
      <c r="G204" s="19"/>
    </row>
    <row r="205" spans="2:15" ht="24.95" customHeight="1" x14ac:dyDescent="0.2">
      <c r="B205" s="15"/>
      <c r="C205" s="15"/>
      <c r="D205" s="16"/>
      <c r="E205" s="17"/>
      <c r="F205" s="2"/>
      <c r="G205" s="19"/>
    </row>
    <row r="206" spans="2:15" ht="24.95" customHeight="1" x14ac:dyDescent="0.2">
      <c r="B206" s="15"/>
      <c r="C206" s="15"/>
      <c r="D206" s="16"/>
      <c r="F206" s="2"/>
      <c r="G206" s="19"/>
    </row>
    <row r="207" spans="2:15" ht="24.95" customHeight="1" x14ac:dyDescent="0.2">
      <c r="B207" s="15"/>
      <c r="C207" s="15"/>
      <c r="D207" s="16"/>
      <c r="E207" s="17"/>
      <c r="F207" s="2"/>
      <c r="G207" s="19"/>
    </row>
    <row r="208" spans="2:15" ht="24.95" customHeight="1" x14ac:dyDescent="0.2">
      <c r="B208" s="15"/>
      <c r="C208" s="15"/>
      <c r="D208" s="16"/>
      <c r="E208" s="17"/>
      <c r="F208" s="2"/>
      <c r="G208" s="19"/>
    </row>
    <row r="209" spans="2:7" ht="24.95" customHeight="1" x14ac:dyDescent="0.2">
      <c r="B209" s="15"/>
      <c r="C209" s="15"/>
      <c r="D209" s="16"/>
      <c r="E209" s="17"/>
      <c r="F209" s="2"/>
      <c r="G209" s="19"/>
    </row>
    <row r="210" spans="2:7" ht="24.95" customHeight="1" x14ac:dyDescent="0.2">
      <c r="B210" s="15"/>
      <c r="C210" s="15"/>
      <c r="D210" s="16"/>
      <c r="E210" s="17"/>
      <c r="F210" s="2"/>
      <c r="G210" s="19"/>
    </row>
    <row r="211" spans="2:7" ht="24.95" customHeight="1" x14ac:dyDescent="0.2">
      <c r="B211" s="15"/>
      <c r="C211" s="15"/>
      <c r="D211" s="16"/>
      <c r="E211" s="17"/>
      <c r="F211" s="2"/>
      <c r="G211" s="19"/>
    </row>
    <row r="212" spans="2:7" ht="24.95" customHeight="1" x14ac:dyDescent="0.2">
      <c r="B212" s="15"/>
      <c r="C212" s="15"/>
      <c r="D212" s="16"/>
      <c r="E212" s="17"/>
      <c r="F212" s="2"/>
      <c r="G212" s="19"/>
    </row>
    <row r="213" spans="2:7" ht="24.95" customHeight="1" x14ac:dyDescent="0.2">
      <c r="B213" s="15"/>
      <c r="C213" s="15"/>
      <c r="D213" s="16"/>
      <c r="E213" s="17"/>
      <c r="F213" s="2"/>
    </row>
    <row r="214" spans="2:7" ht="24.95" customHeight="1" x14ac:dyDescent="0.2">
      <c r="B214" s="15"/>
      <c r="C214" s="15"/>
      <c r="D214" s="16"/>
      <c r="E214" s="17"/>
      <c r="F214" s="2"/>
    </row>
    <row r="215" spans="2:7" ht="24.95" customHeight="1" x14ac:dyDescent="0.2">
      <c r="B215" s="15"/>
      <c r="C215" s="15"/>
      <c r="D215" s="16"/>
      <c r="E215" s="17"/>
      <c r="F215" s="2"/>
    </row>
    <row r="216" spans="2:7" ht="24.95" customHeight="1" x14ac:dyDescent="0.2">
      <c r="C216" s="20"/>
      <c r="D216" s="16"/>
      <c r="E216" s="16"/>
      <c r="F216" s="21"/>
    </row>
    <row r="217" spans="2:7" ht="24.95" customHeight="1" x14ac:dyDescent="0.2">
      <c r="C217" s="20"/>
      <c r="D217" s="16"/>
      <c r="E217" s="16"/>
      <c r="F217" s="21"/>
    </row>
    <row r="218" spans="2:7" ht="24.95" customHeight="1" x14ac:dyDescent="0.2">
      <c r="C218" s="20"/>
      <c r="D218" s="16"/>
      <c r="E218" s="16"/>
      <c r="F218" s="21"/>
    </row>
    <row r="219" spans="2:7" ht="24.95" customHeight="1" x14ac:dyDescent="0.2">
      <c r="D219" s="16"/>
      <c r="E219" s="17"/>
      <c r="F219" s="18"/>
      <c r="G219" s="19"/>
    </row>
    <row r="220" spans="2:7" ht="24.95" customHeight="1" x14ac:dyDescent="0.2">
      <c r="D220" s="16"/>
      <c r="E220" s="17"/>
      <c r="F220" s="18"/>
    </row>
    <row r="221" spans="2:7" ht="24.95" customHeight="1" x14ac:dyDescent="0.2">
      <c r="D221" s="16"/>
      <c r="E221" s="17"/>
      <c r="F221" s="18"/>
    </row>
    <row r="222" spans="2:7" ht="24.95" customHeight="1" x14ac:dyDescent="0.2">
      <c r="D222" s="16"/>
      <c r="F222" s="2"/>
      <c r="G222" s="19"/>
    </row>
    <row r="223" spans="2:7" ht="24.95" customHeight="1" x14ac:dyDescent="0.2">
      <c r="D223" s="16"/>
      <c r="E223" s="3"/>
      <c r="F223" s="2"/>
    </row>
    <row r="224" spans="2:7" ht="24.95" customHeight="1" x14ac:dyDescent="0.2">
      <c r="D224" s="16"/>
      <c r="F224" s="2"/>
    </row>
    <row r="225" spans="4:13" ht="24.95" customHeight="1" x14ac:dyDescent="0.2">
      <c r="D225" s="16"/>
      <c r="F225" s="2"/>
      <c r="G225" s="19"/>
    </row>
    <row r="226" spans="4:13" ht="24.95" customHeight="1" x14ac:dyDescent="0.2">
      <c r="D226" s="16"/>
      <c r="E226" s="17"/>
      <c r="F226" s="2"/>
    </row>
    <row r="227" spans="4:13" ht="24.95" customHeight="1" x14ac:dyDescent="0.2">
      <c r="D227" s="16"/>
      <c r="E227" s="17"/>
      <c r="F227" s="2"/>
      <c r="G227" s="19"/>
    </row>
    <row r="228" spans="4:13" ht="24.95" customHeight="1" x14ac:dyDescent="0.2">
      <c r="D228" s="16"/>
      <c r="E228" s="17"/>
      <c r="F228" s="2"/>
      <c r="G228" s="19"/>
    </row>
    <row r="229" spans="4:13" ht="24.95" customHeight="1" x14ac:dyDescent="0.2">
      <c r="D229" s="16"/>
      <c r="E229" s="17"/>
      <c r="F229" s="2"/>
      <c r="G229" s="19"/>
    </row>
    <row r="230" spans="4:13" ht="24.95" customHeight="1" x14ac:dyDescent="0.2">
      <c r="D230" s="16"/>
      <c r="F230" s="2"/>
      <c r="G230" s="19"/>
    </row>
    <row r="231" spans="4:13" ht="24.95" customHeight="1" x14ac:dyDescent="0.2">
      <c r="D231" s="16"/>
      <c r="E231" s="17"/>
      <c r="F231" s="2"/>
      <c r="G231" s="19"/>
    </row>
    <row r="232" spans="4:13" ht="24.95" customHeight="1" x14ac:dyDescent="0.2">
      <c r="D232" s="16"/>
      <c r="E232" s="17"/>
      <c r="F232" s="2"/>
      <c r="G232" s="19"/>
    </row>
    <row r="233" spans="4:13" ht="24.95" customHeight="1" x14ac:dyDescent="0.2">
      <c r="D233" s="16"/>
      <c r="E233" s="17"/>
      <c r="F233" s="2"/>
      <c r="G233" s="19"/>
    </row>
    <row r="234" spans="4:13" ht="24.95" customHeight="1" x14ac:dyDescent="0.2">
      <c r="D234" s="16"/>
      <c r="E234" s="17"/>
      <c r="F234" s="2"/>
      <c r="G234" s="19"/>
    </row>
    <row r="235" spans="4:13" ht="24.95" customHeight="1" x14ac:dyDescent="0.2">
      <c r="D235" s="16"/>
      <c r="E235" s="17"/>
      <c r="F235" s="2"/>
      <c r="G235" s="19"/>
    </row>
    <row r="236" spans="4:13" ht="24.95" customHeight="1" x14ac:dyDescent="0.2">
      <c r="D236" s="16"/>
      <c r="E236" s="17"/>
      <c r="F236" s="2"/>
      <c r="G236" s="19"/>
    </row>
    <row r="237" spans="4:13" ht="24.95" customHeight="1" x14ac:dyDescent="0.2">
      <c r="D237" s="16"/>
      <c r="E237" s="17"/>
      <c r="F237" s="2"/>
    </row>
    <row r="238" spans="4:13" ht="24.95" customHeight="1" x14ac:dyDescent="0.2">
      <c r="D238" s="16"/>
      <c r="E238" s="17"/>
      <c r="F238" s="2"/>
    </row>
    <row r="239" spans="4:13" ht="24.95" customHeight="1" x14ac:dyDescent="0.2">
      <c r="D239" s="16"/>
      <c r="E239" s="17"/>
      <c r="F239" s="2"/>
      <c r="M239" s="22">
        <v>1</v>
      </c>
    </row>
    <row r="240" spans="4:13" ht="24.95" customHeight="1" x14ac:dyDescent="0.2">
      <c r="D240" s="16"/>
      <c r="E240" s="17"/>
      <c r="F240" s="18"/>
      <c r="G240" s="19"/>
    </row>
    <row r="241" spans="2:16" ht="24.95" customHeight="1" x14ac:dyDescent="0.2">
      <c r="D241" s="16"/>
      <c r="E241" s="17"/>
      <c r="F241" s="18"/>
      <c r="G241" s="19"/>
    </row>
    <row r="242" spans="2:16" ht="24.95" customHeight="1" x14ac:dyDescent="0.2">
      <c r="D242" s="16"/>
      <c r="F242" s="4"/>
    </row>
    <row r="243" spans="2:16" ht="24.95" customHeight="1" x14ac:dyDescent="0.2">
      <c r="D243" s="16"/>
      <c r="F243" s="4"/>
    </row>
    <row r="244" spans="2:16" ht="24.95" customHeight="1" x14ac:dyDescent="0.2">
      <c r="D244" s="16"/>
      <c r="F244" s="4"/>
    </row>
    <row r="245" spans="2:16" ht="24.95" customHeight="1" x14ac:dyDescent="0.2">
      <c r="D245" s="16"/>
      <c r="F245" s="4"/>
    </row>
    <row r="246" spans="2:16" ht="24.95" customHeight="1" x14ac:dyDescent="0.2">
      <c r="D246" s="16"/>
      <c r="E246" s="17"/>
      <c r="F246" s="4"/>
    </row>
    <row r="247" spans="2:16" ht="24.95" customHeight="1" x14ac:dyDescent="0.2">
      <c r="D247" s="16"/>
      <c r="F247" s="4"/>
    </row>
    <row r="248" spans="2:16" ht="24.95" customHeight="1" x14ac:dyDescent="0.2">
      <c r="D248" s="16"/>
      <c r="E248" s="17"/>
      <c r="F248" s="4"/>
      <c r="G248" s="19"/>
    </row>
    <row r="249" spans="2:16" ht="24.95" customHeight="1" x14ac:dyDescent="0.2">
      <c r="D249" s="16"/>
      <c r="E249" s="17"/>
      <c r="F249" s="4"/>
      <c r="G249" s="19"/>
    </row>
    <row r="250" spans="2:16" ht="24.95" customHeight="1" x14ac:dyDescent="0.2">
      <c r="D250" s="16"/>
      <c r="E250" s="17"/>
      <c r="F250" s="4"/>
      <c r="G250" s="19"/>
    </row>
    <row r="251" spans="2:16" ht="24.95" customHeight="1" x14ac:dyDescent="0.2">
      <c r="D251" s="16"/>
      <c r="E251" s="17"/>
      <c r="F251" s="4"/>
      <c r="G251" s="19"/>
    </row>
    <row r="252" spans="2:16" s="26" customFormat="1" ht="24.95" customHeight="1" x14ac:dyDescent="0.2">
      <c r="B252" s="10"/>
      <c r="C252" s="10"/>
      <c r="D252" s="23"/>
      <c r="E252" s="24"/>
      <c r="F252" s="4"/>
      <c r="G252" s="25"/>
    </row>
    <row r="253" spans="2:16" ht="24.95" customHeight="1" x14ac:dyDescent="0.2">
      <c r="D253" s="16"/>
      <c r="E253" s="17"/>
      <c r="F253" s="4"/>
      <c r="G253" s="19"/>
      <c r="P253" s="27"/>
    </row>
    <row r="254" spans="2:16" ht="24.95" customHeight="1" x14ac:dyDescent="0.2">
      <c r="D254" s="16"/>
      <c r="E254" s="17"/>
      <c r="F254" s="4"/>
      <c r="G254" s="19"/>
    </row>
    <row r="255" spans="2:16" ht="24.95" customHeight="1" x14ac:dyDescent="0.2">
      <c r="D255" s="16"/>
      <c r="E255" s="17"/>
      <c r="F255" s="4"/>
      <c r="G255" s="19"/>
    </row>
    <row r="256" spans="2:16" ht="24.95" customHeight="1" x14ac:dyDescent="0.2">
      <c r="D256" s="16"/>
      <c r="E256" s="17"/>
      <c r="F256" s="4"/>
    </row>
    <row r="257" spans="3:7" ht="24.95" customHeight="1" x14ac:dyDescent="0.2">
      <c r="C257" s="5"/>
      <c r="D257" s="16"/>
      <c r="E257" s="16"/>
      <c r="F257" s="21"/>
    </row>
    <row r="258" spans="3:7" ht="24.95" customHeight="1" x14ac:dyDescent="0.2">
      <c r="C258" s="5"/>
      <c r="D258" s="16"/>
      <c r="E258" s="16"/>
      <c r="F258" s="21"/>
    </row>
    <row r="259" spans="3:7" ht="24.95" customHeight="1" x14ac:dyDescent="0.2">
      <c r="C259" s="5"/>
      <c r="D259" s="16"/>
      <c r="E259" s="16"/>
      <c r="F259" s="21"/>
    </row>
    <row r="260" spans="3:7" ht="24.95" customHeight="1" x14ac:dyDescent="0.2">
      <c r="D260" s="16"/>
      <c r="E260" s="17"/>
      <c r="F260" s="18"/>
      <c r="G260" s="19"/>
    </row>
    <row r="261" spans="3:7" ht="24.95" customHeight="1" x14ac:dyDescent="0.2">
      <c r="D261" s="16"/>
      <c r="E261" s="17"/>
      <c r="F261" s="18"/>
      <c r="G261" s="19"/>
    </row>
    <row r="262" spans="3:7" ht="24.95" customHeight="1" x14ac:dyDescent="0.2">
      <c r="D262" s="16"/>
      <c r="F262" s="4"/>
    </row>
    <row r="263" spans="3:7" ht="24.95" customHeight="1" x14ac:dyDescent="0.2">
      <c r="D263" s="16"/>
      <c r="F263" s="4"/>
    </row>
    <row r="264" spans="3:7" ht="24.95" customHeight="1" x14ac:dyDescent="0.2">
      <c r="D264" s="16"/>
      <c r="F264" s="4"/>
    </row>
    <row r="265" spans="3:7" ht="24.95" customHeight="1" x14ac:dyDescent="0.2">
      <c r="D265" s="16"/>
      <c r="F265" s="4"/>
    </row>
    <row r="266" spans="3:7" ht="24.95" customHeight="1" x14ac:dyDescent="0.2">
      <c r="D266" s="16"/>
      <c r="E266" s="17"/>
      <c r="F266" s="4"/>
    </row>
    <row r="267" spans="3:7" ht="24.95" customHeight="1" x14ac:dyDescent="0.2">
      <c r="D267" s="16"/>
      <c r="F267" s="4"/>
    </row>
    <row r="268" spans="3:7" ht="24.95" customHeight="1" x14ac:dyDescent="0.2">
      <c r="D268" s="16"/>
      <c r="E268" s="17"/>
      <c r="F268" s="4"/>
      <c r="G268" s="19"/>
    </row>
    <row r="269" spans="3:7" ht="24.95" customHeight="1" x14ac:dyDescent="0.2">
      <c r="D269" s="16"/>
      <c r="E269" s="17"/>
      <c r="F269" s="4"/>
      <c r="G269" s="19"/>
    </row>
    <row r="270" spans="3:7" ht="24.95" customHeight="1" x14ac:dyDescent="0.2">
      <c r="D270" s="16"/>
      <c r="E270" s="17"/>
      <c r="F270" s="4"/>
      <c r="G270" s="19"/>
    </row>
    <row r="271" spans="3:7" ht="24.95" customHeight="1" x14ac:dyDescent="0.2">
      <c r="D271" s="16"/>
      <c r="E271" s="17"/>
      <c r="F271" s="4"/>
      <c r="G271" s="19"/>
    </row>
    <row r="272" spans="3:7" ht="24.95" customHeight="1" x14ac:dyDescent="0.2">
      <c r="D272" s="16"/>
      <c r="E272" s="17"/>
      <c r="F272" s="4"/>
      <c r="G272" s="19"/>
    </row>
    <row r="273" spans="2:15" ht="24.95" customHeight="1" x14ac:dyDescent="0.2">
      <c r="D273" s="16"/>
      <c r="E273" s="17"/>
      <c r="F273" s="4"/>
      <c r="G273" s="19"/>
    </row>
    <row r="274" spans="2:15" ht="24.95" customHeight="1" x14ac:dyDescent="0.2">
      <c r="D274" s="16"/>
      <c r="E274" s="17"/>
      <c r="F274" s="4"/>
      <c r="G274" s="19"/>
    </row>
    <row r="275" spans="2:15" ht="24.95" customHeight="1" x14ac:dyDescent="0.2">
      <c r="D275" s="16"/>
      <c r="E275" s="17"/>
      <c r="F275" s="4"/>
      <c r="G275" s="19"/>
    </row>
    <row r="276" spans="2:15" ht="24.95" customHeight="1" x14ac:dyDescent="0.2">
      <c r="D276" s="16"/>
      <c r="E276" s="17"/>
      <c r="F276" s="4"/>
    </row>
    <row r="277" spans="2:15" ht="24.95" customHeight="1" x14ac:dyDescent="0.2">
      <c r="C277" s="5"/>
      <c r="D277" s="16"/>
      <c r="E277" s="16"/>
      <c r="F277" s="21"/>
    </row>
    <row r="278" spans="2:15" ht="24.95" customHeight="1" x14ac:dyDescent="0.2">
      <c r="B278" s="6"/>
      <c r="C278" s="7"/>
      <c r="D278" s="16"/>
      <c r="E278" s="16"/>
      <c r="F278" s="21"/>
      <c r="O278" s="22"/>
    </row>
    <row r="279" spans="2:15" s="108" customFormat="1" ht="25.5" customHeight="1" x14ac:dyDescent="0.2">
      <c r="B279" s="343" t="s">
        <v>151</v>
      </c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10"/>
      <c r="O279" s="10"/>
    </row>
    <row r="280" spans="2:15" ht="15" customHeight="1" x14ac:dyDescent="0.2"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</row>
    <row r="281" spans="2:15" ht="24.95" customHeight="1" x14ac:dyDescent="0.2">
      <c r="B281" s="2"/>
      <c r="C281" s="140" t="s">
        <v>114</v>
      </c>
      <c r="D281" s="140" t="s">
        <v>5</v>
      </c>
      <c r="E281" s="140" t="s">
        <v>6</v>
      </c>
      <c r="F281" s="140" t="s">
        <v>7</v>
      </c>
      <c r="G281" s="140" t="s">
        <v>8</v>
      </c>
      <c r="H281" s="140" t="s">
        <v>9</v>
      </c>
      <c r="I281" s="140" t="s">
        <v>10</v>
      </c>
      <c r="J281" s="140" t="s">
        <v>11</v>
      </c>
      <c r="K281" s="140" t="s">
        <v>12</v>
      </c>
      <c r="L281" s="140" t="s">
        <v>14</v>
      </c>
      <c r="N281" s="29"/>
    </row>
    <row r="282" spans="2:15" ht="24.95" customHeight="1" x14ac:dyDescent="0.2">
      <c r="B282" s="94" t="s">
        <v>4</v>
      </c>
      <c r="C282" s="225">
        <v>66208</v>
      </c>
      <c r="D282" s="225">
        <v>108650</v>
      </c>
      <c r="E282" s="225">
        <v>107643</v>
      </c>
      <c r="F282" s="225">
        <v>29138</v>
      </c>
      <c r="G282" s="225">
        <v>104529</v>
      </c>
      <c r="H282" s="225">
        <v>67126</v>
      </c>
      <c r="I282" s="225">
        <v>40547</v>
      </c>
      <c r="J282" s="225">
        <v>75805</v>
      </c>
      <c r="K282" s="225">
        <v>45053</v>
      </c>
      <c r="L282" s="225">
        <v>644699</v>
      </c>
      <c r="M282" s="19"/>
      <c r="N282" s="29"/>
      <c r="O282" s="29"/>
    </row>
    <row r="283" spans="2:15" ht="24.95" customHeight="1" x14ac:dyDescent="0.2">
      <c r="B283" s="86" t="s">
        <v>33</v>
      </c>
      <c r="C283" s="226">
        <v>63080</v>
      </c>
      <c r="D283" s="226">
        <v>83162</v>
      </c>
      <c r="E283" s="226">
        <v>92486</v>
      </c>
      <c r="F283" s="226">
        <v>23386</v>
      </c>
      <c r="G283" s="226">
        <v>85518</v>
      </c>
      <c r="H283" s="226">
        <v>62100</v>
      </c>
      <c r="I283" s="226">
        <v>38901</v>
      </c>
      <c r="J283" s="226">
        <v>64075</v>
      </c>
      <c r="K283" s="226">
        <v>42849</v>
      </c>
      <c r="L283" s="227">
        <v>555557</v>
      </c>
      <c r="M283" s="29"/>
      <c r="N283" s="29"/>
      <c r="O283" s="29"/>
    </row>
    <row r="284" spans="2:15" ht="24.95" customHeight="1" x14ac:dyDescent="0.2">
      <c r="B284" s="87" t="s">
        <v>34</v>
      </c>
      <c r="C284" s="228">
        <v>3128</v>
      </c>
      <c r="D284" s="228">
        <v>25488</v>
      </c>
      <c r="E284" s="228">
        <v>15157</v>
      </c>
      <c r="F284" s="228">
        <v>5752</v>
      </c>
      <c r="G284" s="228">
        <v>19011</v>
      </c>
      <c r="H284" s="228">
        <v>5026</v>
      </c>
      <c r="I284" s="228">
        <v>1646</v>
      </c>
      <c r="J284" s="228">
        <v>11730</v>
      </c>
      <c r="K284" s="228">
        <v>2204</v>
      </c>
      <c r="L284" s="229">
        <v>89142</v>
      </c>
      <c r="M284" s="29"/>
      <c r="N284" s="29"/>
      <c r="O284" s="29"/>
    </row>
    <row r="285" spans="2:15" ht="24.95" customHeight="1" x14ac:dyDescent="0.2">
      <c r="B285" s="94" t="s">
        <v>73</v>
      </c>
      <c r="C285" s="230">
        <v>134780</v>
      </c>
      <c r="D285" s="230">
        <v>170898</v>
      </c>
      <c r="E285" s="230">
        <v>197893</v>
      </c>
      <c r="F285" s="230">
        <v>56052</v>
      </c>
      <c r="G285" s="230">
        <v>172952</v>
      </c>
      <c r="H285" s="230">
        <v>128199</v>
      </c>
      <c r="I285" s="230">
        <v>92608</v>
      </c>
      <c r="J285" s="230">
        <v>138913</v>
      </c>
      <c r="K285" s="230">
        <v>78989</v>
      </c>
      <c r="L285" s="230">
        <v>1171284</v>
      </c>
      <c r="M285" s="29"/>
    </row>
    <row r="286" spans="2:15" ht="24.95" customHeight="1" x14ac:dyDescent="0.2">
      <c r="B286" s="86" t="s">
        <v>55</v>
      </c>
      <c r="C286" s="226">
        <v>125567</v>
      </c>
      <c r="D286" s="226">
        <v>139341</v>
      </c>
      <c r="E286" s="226">
        <v>176429</v>
      </c>
      <c r="F286" s="226">
        <v>48737</v>
      </c>
      <c r="G286" s="226">
        <v>138215</v>
      </c>
      <c r="H286" s="226">
        <v>120445</v>
      </c>
      <c r="I286" s="226">
        <v>89796</v>
      </c>
      <c r="J286" s="226">
        <v>115657</v>
      </c>
      <c r="K286" s="226">
        <v>75486</v>
      </c>
      <c r="L286" s="227">
        <v>1029673</v>
      </c>
      <c r="M286" s="29"/>
    </row>
    <row r="287" spans="2:15" ht="24.95" customHeight="1" x14ac:dyDescent="0.2">
      <c r="B287" s="87" t="s">
        <v>56</v>
      </c>
      <c r="C287" s="228">
        <v>9213</v>
      </c>
      <c r="D287" s="228">
        <v>31557</v>
      </c>
      <c r="E287" s="228">
        <v>21464</v>
      </c>
      <c r="F287" s="228">
        <v>7315</v>
      </c>
      <c r="G287" s="228">
        <v>34737</v>
      </c>
      <c r="H287" s="228">
        <v>7754</v>
      </c>
      <c r="I287" s="228">
        <v>2812</v>
      </c>
      <c r="J287" s="228">
        <v>23256</v>
      </c>
      <c r="K287" s="228">
        <v>3503</v>
      </c>
      <c r="L287" s="229">
        <v>141611</v>
      </c>
      <c r="M287" s="29"/>
    </row>
    <row r="288" spans="2:15" ht="24.95" customHeight="1" x14ac:dyDescent="0.2">
      <c r="B288" s="94" t="s">
        <v>88</v>
      </c>
      <c r="C288" s="231">
        <v>0.21483142829999999</v>
      </c>
      <c r="D288" s="231">
        <v>0.26947397750000002</v>
      </c>
      <c r="E288" s="231">
        <v>0.2868019805</v>
      </c>
      <c r="F288" s="231">
        <v>0.23310539559999999</v>
      </c>
      <c r="G288" s="231">
        <v>0.28749454930000001</v>
      </c>
      <c r="H288" s="231">
        <v>0.26801659480000001</v>
      </c>
      <c r="I288" s="231">
        <v>0.26878946149999999</v>
      </c>
      <c r="J288" s="231">
        <v>0.34589886930000002</v>
      </c>
      <c r="K288" s="231">
        <v>0.25894504530000001</v>
      </c>
      <c r="L288" s="231">
        <v>0.27093547229999998</v>
      </c>
      <c r="M288" s="29"/>
    </row>
    <row r="289" spans="2:15" ht="24.95" customHeight="1" x14ac:dyDescent="0.2">
      <c r="B289" s="97" t="s">
        <v>3</v>
      </c>
      <c r="C289" s="232">
        <v>2.0357056549057999</v>
      </c>
      <c r="D289" s="232">
        <v>1.5729222273354999</v>
      </c>
      <c r="E289" s="232">
        <v>1.838419590684</v>
      </c>
      <c r="F289" s="232">
        <v>1.9236735534353999</v>
      </c>
      <c r="G289" s="232">
        <v>1.6545838953783001</v>
      </c>
      <c r="H289" s="232">
        <v>1.9098262968149</v>
      </c>
      <c r="I289" s="232">
        <v>2.2839667546303999</v>
      </c>
      <c r="J289" s="232">
        <v>1.8325044522128999</v>
      </c>
      <c r="K289" s="232">
        <v>1.7532461767251999</v>
      </c>
      <c r="L289" s="232">
        <v>1.8167920223236</v>
      </c>
      <c r="M289" s="29"/>
    </row>
    <row r="290" spans="2:15" ht="24.95" customHeight="1" x14ac:dyDescent="0.2">
      <c r="B290" s="86" t="s">
        <v>57</v>
      </c>
      <c r="C290" s="233">
        <v>1.9905992390614999</v>
      </c>
      <c r="D290" s="233">
        <v>1.6755369038743999</v>
      </c>
      <c r="E290" s="233">
        <v>1.9076292628072999</v>
      </c>
      <c r="F290" s="233">
        <v>2.0840246301206</v>
      </c>
      <c r="G290" s="233">
        <v>1.6162094529807001</v>
      </c>
      <c r="H290" s="233">
        <v>1.9395330112721001</v>
      </c>
      <c r="I290" s="233">
        <v>2.3083211228503</v>
      </c>
      <c r="J290" s="233">
        <v>1.8050253609052</v>
      </c>
      <c r="K290" s="233">
        <v>1.7616747181965</v>
      </c>
      <c r="L290" s="234">
        <v>1.8534065811428999</v>
      </c>
      <c r="M290" s="29"/>
      <c r="N290" s="29"/>
      <c r="O290" s="29"/>
    </row>
    <row r="291" spans="2:15" ht="24.95" customHeight="1" x14ac:dyDescent="0.2">
      <c r="B291" s="87" t="s">
        <v>87</v>
      </c>
      <c r="C291" s="235">
        <v>2.9453324808183998</v>
      </c>
      <c r="D291" s="235">
        <v>1.2381120527306999</v>
      </c>
      <c r="E291" s="235">
        <v>1.4161113676849</v>
      </c>
      <c r="F291" s="235">
        <v>1.2717315716273001</v>
      </c>
      <c r="G291" s="235">
        <v>1.8272053021935</v>
      </c>
      <c r="H291" s="235">
        <v>1.5427775567051001</v>
      </c>
      <c r="I291" s="235">
        <v>1.7083839611178999</v>
      </c>
      <c r="J291" s="235">
        <v>1.9826086956522</v>
      </c>
      <c r="K291" s="235">
        <v>1.5893829401088999</v>
      </c>
      <c r="L291" s="236">
        <v>1.5886002108995001</v>
      </c>
      <c r="M291" s="29"/>
      <c r="N291" s="29"/>
      <c r="O291" s="29"/>
    </row>
    <row r="292" spans="2:15" ht="24.95" customHeight="1" x14ac:dyDescent="0.2">
      <c r="B292" s="2"/>
      <c r="C292" s="218"/>
      <c r="D292" s="218"/>
      <c r="E292" s="218"/>
      <c r="F292" s="219"/>
      <c r="G292" s="219"/>
      <c r="H292" s="218"/>
      <c r="I292" s="218"/>
      <c r="J292" s="218"/>
      <c r="K292" s="218"/>
      <c r="L292" s="218"/>
      <c r="M292" s="19"/>
    </row>
    <row r="293" spans="2:15" ht="24.95" customHeight="1" x14ac:dyDescent="0.2">
      <c r="B293" s="2"/>
      <c r="C293" s="2"/>
      <c r="D293" s="2"/>
      <c r="E293" s="2"/>
      <c r="H293" s="2"/>
      <c r="I293" s="2"/>
      <c r="J293" s="2"/>
      <c r="K293" s="2"/>
      <c r="L293" s="8"/>
      <c r="M293" s="19"/>
    </row>
    <row r="294" spans="2:15" ht="24.95" customHeight="1" x14ac:dyDescent="0.2">
      <c r="B294" s="2"/>
      <c r="C294" s="2"/>
      <c r="D294" s="2"/>
      <c r="E294" s="2"/>
      <c r="H294" s="2"/>
      <c r="I294" s="2"/>
      <c r="J294" s="2"/>
      <c r="K294" s="2"/>
      <c r="L294" s="8"/>
      <c r="M294" s="19"/>
    </row>
    <row r="295" spans="2:15" ht="24.95" customHeight="1" x14ac:dyDescent="0.2">
      <c r="B295" s="2"/>
      <c r="C295" s="30"/>
      <c r="D295" s="30"/>
      <c r="E295" s="30"/>
      <c r="H295" s="30"/>
      <c r="I295" s="30"/>
      <c r="J295" s="30"/>
      <c r="K295" s="30"/>
      <c r="L295" s="8"/>
      <c r="M295" s="19"/>
    </row>
    <row r="296" spans="2:15" ht="24.95" customHeight="1" x14ac:dyDescent="0.2">
      <c r="B296" s="2"/>
      <c r="C296" s="30"/>
      <c r="D296" s="30"/>
      <c r="E296" s="30"/>
      <c r="H296" s="30"/>
      <c r="I296" s="30"/>
      <c r="J296" s="30"/>
      <c r="K296" s="30"/>
      <c r="L296" s="8"/>
      <c r="M296" s="19"/>
    </row>
    <row r="297" spans="2:15" ht="24.95" customHeight="1" x14ac:dyDescent="0.2">
      <c r="B297" s="2"/>
      <c r="C297" s="30"/>
      <c r="D297" s="30"/>
      <c r="E297" s="30"/>
      <c r="H297" s="30"/>
      <c r="I297" s="30"/>
      <c r="J297" s="30"/>
      <c r="K297" s="30"/>
      <c r="L297" s="8"/>
      <c r="M297" s="19"/>
      <c r="N297" s="13"/>
    </row>
    <row r="298" spans="2:15" ht="24.95" customHeight="1" x14ac:dyDescent="0.2">
      <c r="B298" s="2"/>
      <c r="C298" s="30"/>
      <c r="D298" s="30"/>
      <c r="E298" s="30"/>
      <c r="H298" s="30"/>
      <c r="I298" s="30"/>
      <c r="J298" s="30"/>
      <c r="K298" s="30"/>
      <c r="L298" s="8"/>
      <c r="M298" s="19"/>
    </row>
    <row r="299" spans="2:15" ht="24.95" customHeight="1" x14ac:dyDescent="0.2">
      <c r="B299" s="2"/>
      <c r="C299" s="30"/>
      <c r="D299" s="30"/>
      <c r="E299" s="30"/>
      <c r="H299" s="30"/>
      <c r="I299" s="30"/>
      <c r="J299" s="30"/>
      <c r="K299" s="30"/>
      <c r="L299" s="8"/>
      <c r="M299" s="19"/>
    </row>
    <row r="300" spans="2:15" ht="24.95" customHeight="1" x14ac:dyDescent="0.2">
      <c r="B300" s="2"/>
      <c r="C300" s="30"/>
      <c r="D300" s="30"/>
      <c r="E300" s="30"/>
      <c r="H300" s="30"/>
      <c r="I300" s="30"/>
      <c r="J300" s="30"/>
      <c r="K300" s="30"/>
      <c r="L300" s="8"/>
      <c r="M300" s="19"/>
    </row>
    <row r="301" spans="2:15" ht="24.95" customHeight="1" x14ac:dyDescent="0.2">
      <c r="B301" s="2"/>
      <c r="C301" s="30"/>
      <c r="D301" s="30"/>
      <c r="E301" s="30"/>
      <c r="H301" s="30"/>
      <c r="I301" s="30"/>
      <c r="J301" s="30"/>
      <c r="K301" s="30"/>
      <c r="L301" s="8"/>
      <c r="M301" s="19"/>
    </row>
    <row r="302" spans="2:15" ht="24.95" customHeight="1" x14ac:dyDescent="0.2">
      <c r="B302" s="2"/>
      <c r="C302" s="30"/>
      <c r="D302" s="30"/>
      <c r="E302" s="30"/>
      <c r="H302" s="30"/>
      <c r="I302" s="30"/>
      <c r="J302" s="30"/>
      <c r="K302" s="30"/>
      <c r="L302" s="8"/>
      <c r="M302" s="22">
        <v>2</v>
      </c>
    </row>
    <row r="303" spans="2:15" s="108" customFormat="1" ht="25.5" customHeight="1" x14ac:dyDescent="0.2">
      <c r="B303" s="358" t="s">
        <v>157</v>
      </c>
      <c r="C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116"/>
      <c r="O303" s="116"/>
    </row>
    <row r="304" spans="2:15" ht="15" customHeight="1" x14ac:dyDescent="0.2">
      <c r="B304" s="28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</row>
    <row r="305" spans="2:14" ht="24.95" customHeight="1" x14ac:dyDescent="0.2">
      <c r="B305" s="353" t="s">
        <v>13</v>
      </c>
      <c r="C305" s="353"/>
      <c r="D305" s="353"/>
      <c r="E305" s="353"/>
      <c r="F305" s="353"/>
      <c r="G305" s="353"/>
      <c r="H305" s="353"/>
      <c r="I305" s="115"/>
      <c r="J305" s="115"/>
      <c r="K305" s="115"/>
      <c r="L305" s="115"/>
      <c r="M305" s="115"/>
      <c r="N305" s="115"/>
    </row>
    <row r="306" spans="2:14" ht="24.95" customHeight="1" x14ac:dyDescent="0.2">
      <c r="B306" s="91" t="s">
        <v>35</v>
      </c>
      <c r="C306" s="419" t="s">
        <v>51</v>
      </c>
      <c r="D306" s="419"/>
      <c r="E306" s="419" t="s">
        <v>50</v>
      </c>
      <c r="F306" s="419"/>
      <c r="G306" s="419" t="s">
        <v>0</v>
      </c>
      <c r="H306" s="419"/>
    </row>
    <row r="307" spans="2:14" ht="24.95" customHeight="1" x14ac:dyDescent="0.2">
      <c r="B307" s="237" t="s">
        <v>176</v>
      </c>
      <c r="C307" s="361">
        <v>385997</v>
      </c>
      <c r="D307" s="361"/>
      <c r="E307" s="361">
        <v>51559</v>
      </c>
      <c r="F307" s="361"/>
      <c r="G307" s="363">
        <v>437556</v>
      </c>
      <c r="H307" s="363"/>
    </row>
    <row r="308" spans="2:14" ht="24.95" customHeight="1" x14ac:dyDescent="0.2">
      <c r="B308" s="237" t="s">
        <v>156</v>
      </c>
      <c r="C308" s="362">
        <v>555557</v>
      </c>
      <c r="D308" s="362"/>
      <c r="E308" s="362">
        <v>89142</v>
      </c>
      <c r="F308" s="362"/>
      <c r="G308" s="363">
        <v>644699</v>
      </c>
      <c r="H308" s="363"/>
    </row>
    <row r="309" spans="2:14" ht="24.95" customHeight="1" x14ac:dyDescent="0.2">
      <c r="B309" s="91" t="s">
        <v>43</v>
      </c>
      <c r="C309" s="420">
        <f>(C308-C307)/C307</f>
        <v>0.43927802547688194</v>
      </c>
      <c r="D309" s="420"/>
      <c r="E309" s="349">
        <f>(E308-E307)/E307</f>
        <v>0.72893190325646351</v>
      </c>
      <c r="F309" s="349"/>
      <c r="G309" s="420">
        <f>(G308-G307)/G307</f>
        <v>0.47340911791862073</v>
      </c>
      <c r="H309" s="420"/>
    </row>
    <row r="310" spans="2:14" s="13" customFormat="1" ht="24.95" customHeight="1" x14ac:dyDescent="0.2">
      <c r="B310" s="33"/>
      <c r="C310" s="34"/>
      <c r="D310" s="34"/>
      <c r="E310" s="34"/>
      <c r="F310" s="34"/>
      <c r="G310" s="34"/>
      <c r="H310" s="34"/>
    </row>
    <row r="311" spans="2:14" s="13" customFormat="1" ht="24.95" customHeight="1" x14ac:dyDescent="0.2">
      <c r="B311" s="33"/>
      <c r="C311" s="34"/>
      <c r="D311" s="34"/>
      <c r="E311" s="34"/>
      <c r="F311" s="34"/>
      <c r="G311" s="34"/>
      <c r="H311" s="34"/>
    </row>
    <row r="312" spans="2:14" s="13" customFormat="1" ht="24.95" customHeight="1" x14ac:dyDescent="0.2">
      <c r="B312" s="33"/>
      <c r="C312" s="34"/>
      <c r="D312" s="34"/>
      <c r="E312" s="34"/>
      <c r="F312" s="34"/>
      <c r="G312" s="34"/>
      <c r="H312" s="34"/>
    </row>
    <row r="313" spans="2:14" s="13" customFormat="1" ht="24.95" customHeight="1" x14ac:dyDescent="0.2">
      <c r="B313" s="33"/>
      <c r="C313" s="34"/>
      <c r="D313" s="34"/>
      <c r="E313" s="34"/>
      <c r="F313" s="34"/>
      <c r="G313" s="34"/>
      <c r="H313" s="34"/>
    </row>
    <row r="314" spans="2:14" s="13" customFormat="1" ht="24.95" customHeight="1" x14ac:dyDescent="0.2">
      <c r="B314" s="33"/>
      <c r="C314" s="34"/>
      <c r="D314" s="34"/>
      <c r="E314" s="34"/>
      <c r="F314" s="34"/>
      <c r="G314" s="34"/>
      <c r="H314" s="34"/>
    </row>
    <row r="315" spans="2:14" s="13" customFormat="1" ht="24.95" customHeight="1" x14ac:dyDescent="0.2">
      <c r="B315" s="33"/>
      <c r="C315" s="34"/>
      <c r="D315" s="34"/>
      <c r="E315" s="34"/>
      <c r="F315" s="34"/>
      <c r="G315" s="34"/>
      <c r="H315" s="34"/>
    </row>
    <row r="316" spans="2:14" s="13" customFormat="1" ht="24.95" customHeight="1" x14ac:dyDescent="0.2">
      <c r="B316" s="33"/>
      <c r="C316" s="34"/>
      <c r="D316" s="34"/>
      <c r="E316" s="34"/>
      <c r="F316" s="34"/>
      <c r="G316" s="34"/>
      <c r="H316" s="34"/>
    </row>
    <row r="317" spans="2:14" s="13" customFormat="1" ht="24.95" customHeight="1" x14ac:dyDescent="0.2">
      <c r="B317" s="33"/>
      <c r="C317" s="34"/>
      <c r="D317" s="34"/>
      <c r="E317" s="34"/>
      <c r="F317" s="34"/>
      <c r="G317" s="34"/>
      <c r="H317" s="34"/>
    </row>
    <row r="318" spans="2:14" s="13" customFormat="1" ht="24.95" customHeight="1" x14ac:dyDescent="0.2">
      <c r="B318" s="33"/>
      <c r="C318" s="34"/>
      <c r="D318" s="34"/>
      <c r="E318" s="34"/>
      <c r="F318" s="34"/>
      <c r="G318" s="34"/>
      <c r="H318" s="34"/>
    </row>
    <row r="319" spans="2:14" ht="24.95" customHeight="1" x14ac:dyDescent="0.2"/>
    <row r="320" spans="2:14" ht="24.95" customHeight="1" x14ac:dyDescent="0.2">
      <c r="B320" s="353" t="s">
        <v>37</v>
      </c>
      <c r="C320" s="353"/>
      <c r="D320" s="353"/>
      <c r="E320" s="353"/>
      <c r="F320" s="353"/>
      <c r="G320" s="353"/>
      <c r="H320" s="353"/>
      <c r="I320" s="353"/>
      <c r="J320" s="353"/>
      <c r="K320" s="353"/>
      <c r="L320" s="353"/>
    </row>
    <row r="321" spans="2:12" ht="24.95" customHeight="1" x14ac:dyDescent="0.2">
      <c r="B321" s="91" t="s">
        <v>35</v>
      </c>
      <c r="C321" s="92" t="s">
        <v>114</v>
      </c>
      <c r="D321" s="92" t="s">
        <v>5</v>
      </c>
      <c r="E321" s="92" t="s">
        <v>6</v>
      </c>
      <c r="F321" s="92" t="s">
        <v>7</v>
      </c>
      <c r="G321" s="92" t="s">
        <v>8</v>
      </c>
      <c r="H321" s="92" t="s">
        <v>9</v>
      </c>
      <c r="I321" s="92" t="s">
        <v>10</v>
      </c>
      <c r="J321" s="92" t="s">
        <v>11</v>
      </c>
      <c r="K321" s="92" t="s">
        <v>12</v>
      </c>
      <c r="L321" s="92" t="s">
        <v>14</v>
      </c>
    </row>
    <row r="322" spans="2:12" ht="24.95" customHeight="1" x14ac:dyDescent="0.2">
      <c r="B322" s="237" t="s">
        <v>176</v>
      </c>
      <c r="C322" s="240">
        <v>55578</v>
      </c>
      <c r="D322" s="240">
        <v>63070</v>
      </c>
      <c r="E322" s="240">
        <v>72288</v>
      </c>
      <c r="F322" s="240">
        <v>24583</v>
      </c>
      <c r="G322" s="240">
        <v>67092</v>
      </c>
      <c r="H322" s="240">
        <v>50166</v>
      </c>
      <c r="I322" s="240">
        <v>31823</v>
      </c>
      <c r="J322" s="240">
        <v>43721</v>
      </c>
      <c r="K322" s="240">
        <v>29235</v>
      </c>
      <c r="L322" s="238">
        <v>437556</v>
      </c>
    </row>
    <row r="323" spans="2:12" ht="24.95" customHeight="1" x14ac:dyDescent="0.2">
      <c r="B323" s="237" t="s">
        <v>156</v>
      </c>
      <c r="C323" s="240">
        <v>66208</v>
      </c>
      <c r="D323" s="240">
        <v>108650</v>
      </c>
      <c r="E323" s="240">
        <v>107643</v>
      </c>
      <c r="F323" s="240">
        <v>29138</v>
      </c>
      <c r="G323" s="240">
        <v>104529</v>
      </c>
      <c r="H323" s="240">
        <v>67126</v>
      </c>
      <c r="I323" s="240">
        <v>40547</v>
      </c>
      <c r="J323" s="240">
        <v>75805</v>
      </c>
      <c r="K323" s="240">
        <v>45053</v>
      </c>
      <c r="L323" s="238">
        <v>644699</v>
      </c>
    </row>
    <row r="324" spans="2:12" ht="24.95" customHeight="1" x14ac:dyDescent="0.2">
      <c r="B324" s="91" t="s">
        <v>43</v>
      </c>
      <c r="C324" s="85">
        <f t="shared" ref="C324:L324" si="0">(C323-C322)/C322</f>
        <v>0.19126272985713771</v>
      </c>
      <c r="D324" s="85">
        <f t="shared" si="0"/>
        <v>0.72268907563025209</v>
      </c>
      <c r="E324" s="85">
        <f t="shared" si="0"/>
        <v>0.48908532536520583</v>
      </c>
      <c r="F324" s="85">
        <f t="shared" si="0"/>
        <v>0.18529064800878656</v>
      </c>
      <c r="G324" s="85">
        <f t="shared" si="0"/>
        <v>0.55799499195135038</v>
      </c>
      <c r="H324" s="85">
        <f t="shared" si="0"/>
        <v>0.33807758242634456</v>
      </c>
      <c r="I324" s="85">
        <f t="shared" si="0"/>
        <v>0.27414134431071868</v>
      </c>
      <c r="J324" s="85">
        <f t="shared" si="0"/>
        <v>0.73383499919946937</v>
      </c>
      <c r="K324" s="85">
        <f t="shared" si="0"/>
        <v>0.54106379339832389</v>
      </c>
      <c r="L324" s="85">
        <f t="shared" si="0"/>
        <v>0.47340911791862073</v>
      </c>
    </row>
    <row r="325" spans="2:12" ht="24.95" customHeight="1" x14ac:dyDescent="0.2">
      <c r="B325" s="37"/>
      <c r="C325" s="38"/>
      <c r="D325" s="38"/>
      <c r="E325" s="38"/>
      <c r="F325" s="38"/>
      <c r="G325" s="38"/>
      <c r="H325" s="38"/>
      <c r="I325" s="38"/>
      <c r="J325" s="38"/>
      <c r="K325" s="38"/>
      <c r="L325" s="38"/>
    </row>
    <row r="326" spans="2:12" ht="24.95" customHeight="1" x14ac:dyDescent="0.2">
      <c r="B326" s="37"/>
      <c r="C326" s="38"/>
      <c r="D326" s="38"/>
      <c r="E326" s="38"/>
      <c r="F326" s="38"/>
      <c r="G326" s="38"/>
      <c r="H326" s="38"/>
      <c r="I326" s="38"/>
      <c r="J326" s="38"/>
      <c r="K326" s="38"/>
      <c r="L326" s="38"/>
    </row>
    <row r="327" spans="2:12" ht="24.95" customHeight="1" x14ac:dyDescent="0.2">
      <c r="B327" s="37"/>
      <c r="C327" s="38"/>
      <c r="D327" s="38"/>
      <c r="E327" s="38"/>
      <c r="F327" s="38"/>
      <c r="G327" s="38"/>
      <c r="H327" s="38"/>
      <c r="I327" s="38"/>
      <c r="J327" s="38"/>
      <c r="K327" s="38"/>
      <c r="L327" s="38"/>
    </row>
    <row r="328" spans="2:12" ht="24.95" customHeight="1" x14ac:dyDescent="0.2">
      <c r="B328" s="360"/>
      <c r="C328" s="360"/>
      <c r="D328" s="360"/>
      <c r="E328" s="360"/>
      <c r="F328" s="360"/>
      <c r="G328" s="360"/>
      <c r="H328" s="360"/>
      <c r="I328" s="360"/>
      <c r="J328" s="360"/>
      <c r="K328" s="360"/>
      <c r="L328" s="360"/>
    </row>
    <row r="329" spans="2:12" ht="24.95" customHeight="1" x14ac:dyDescent="0.2">
      <c r="B329" s="37"/>
      <c r="C329" s="38"/>
      <c r="D329" s="38"/>
      <c r="E329" s="38"/>
      <c r="F329" s="38"/>
      <c r="G329" s="38"/>
      <c r="H329" s="38"/>
      <c r="I329" s="38"/>
      <c r="J329" s="38"/>
      <c r="K329" s="38"/>
      <c r="L329" s="38"/>
    </row>
    <row r="330" spans="2:12" ht="24.95" customHeight="1" x14ac:dyDescent="0.2">
      <c r="B330" s="37"/>
      <c r="C330" s="38"/>
      <c r="D330" s="38"/>
      <c r="E330" s="38"/>
      <c r="F330" s="38"/>
      <c r="G330" s="38"/>
      <c r="H330" s="38"/>
      <c r="I330" s="38"/>
      <c r="J330" s="38"/>
      <c r="K330" s="38"/>
      <c r="L330" s="38"/>
    </row>
    <row r="331" spans="2:12" ht="24.95" customHeight="1" x14ac:dyDescent="0.2">
      <c r="B331" s="37"/>
      <c r="C331" s="38"/>
      <c r="D331" s="38"/>
      <c r="E331" s="38"/>
      <c r="F331" s="38"/>
      <c r="G331" s="38"/>
      <c r="H331" s="38"/>
      <c r="I331" s="38"/>
      <c r="J331" s="38"/>
      <c r="K331" s="38"/>
      <c r="L331" s="38"/>
    </row>
    <row r="332" spans="2:12" ht="24.95" customHeight="1" x14ac:dyDescent="0.2">
      <c r="B332" s="37"/>
      <c r="C332" s="38"/>
      <c r="D332" s="38"/>
      <c r="E332" s="38"/>
      <c r="F332" s="38"/>
      <c r="G332" s="38"/>
      <c r="H332" s="38"/>
      <c r="I332" s="38"/>
      <c r="J332" s="38"/>
      <c r="K332" s="38"/>
      <c r="L332" s="38"/>
    </row>
    <row r="333" spans="2:12" ht="24.95" customHeight="1" x14ac:dyDescent="0.2">
      <c r="B333" s="37"/>
      <c r="C333" s="38"/>
      <c r="D333" s="38"/>
      <c r="E333" s="38"/>
      <c r="F333" s="38"/>
      <c r="G333" s="38"/>
      <c r="H333" s="38"/>
      <c r="I333" s="38"/>
      <c r="J333" s="38"/>
      <c r="K333" s="38"/>
      <c r="L333" s="38"/>
    </row>
    <row r="334" spans="2:12" ht="24.95" customHeight="1" x14ac:dyDescent="0.2">
      <c r="B334" s="37"/>
      <c r="C334" s="38"/>
      <c r="D334" s="38"/>
      <c r="E334" s="38"/>
      <c r="F334" s="38"/>
      <c r="G334" s="38"/>
      <c r="H334" s="38"/>
      <c r="I334" s="38"/>
      <c r="J334" s="38"/>
      <c r="K334" s="38"/>
      <c r="L334" s="38"/>
    </row>
    <row r="335" spans="2:12" ht="24.95" customHeight="1" x14ac:dyDescent="0.2">
      <c r="B335" s="37"/>
      <c r="C335" s="38"/>
      <c r="D335" s="38"/>
      <c r="E335" s="38"/>
      <c r="F335" s="38"/>
      <c r="G335" s="38"/>
      <c r="H335" s="38"/>
      <c r="I335" s="38"/>
      <c r="J335" s="38"/>
      <c r="K335" s="38"/>
      <c r="L335" s="38"/>
    </row>
    <row r="336" spans="2:12" ht="24.95" customHeight="1" x14ac:dyDescent="0.2">
      <c r="B336" s="37"/>
      <c r="C336" s="38"/>
      <c r="D336" s="38"/>
      <c r="E336" s="38"/>
      <c r="F336" s="38"/>
      <c r="G336" s="38"/>
      <c r="H336" s="38"/>
      <c r="I336" s="38"/>
      <c r="J336" s="38"/>
      <c r="K336" s="38"/>
      <c r="L336" s="38"/>
    </row>
    <row r="337" spans="2:12" ht="24.95" customHeight="1" x14ac:dyDescent="0.2">
      <c r="B337" s="355" t="s">
        <v>15</v>
      </c>
      <c r="C337" s="355"/>
      <c r="D337" s="355"/>
      <c r="E337" s="355"/>
      <c r="F337" s="355"/>
      <c r="G337" s="355"/>
      <c r="H337" s="355"/>
      <c r="I337" s="355"/>
      <c r="J337" s="355"/>
    </row>
    <row r="338" spans="2:12" ht="24.95" customHeight="1" x14ac:dyDescent="0.2">
      <c r="B338" s="93" t="s">
        <v>35</v>
      </c>
      <c r="C338" s="407" t="s">
        <v>40</v>
      </c>
      <c r="D338" s="407"/>
      <c r="E338" s="407" t="s">
        <v>41</v>
      </c>
      <c r="F338" s="407"/>
      <c r="G338" s="407" t="s">
        <v>42</v>
      </c>
      <c r="H338" s="407"/>
      <c r="I338" s="350" t="s">
        <v>89</v>
      </c>
      <c r="J338" s="350"/>
      <c r="L338" s="39"/>
    </row>
    <row r="339" spans="2:12" ht="24.95" customHeight="1" x14ac:dyDescent="0.2">
      <c r="B339" s="237" t="s">
        <v>176</v>
      </c>
      <c r="C339" s="361">
        <v>787600</v>
      </c>
      <c r="D339" s="361"/>
      <c r="E339" s="361">
        <v>83179</v>
      </c>
      <c r="F339" s="361"/>
      <c r="G339" s="363">
        <v>870779</v>
      </c>
      <c r="H339" s="363"/>
      <c r="I339" s="409">
        <v>0.23498610780000001</v>
      </c>
      <c r="J339" s="410"/>
    </row>
    <row r="340" spans="2:12" ht="24.95" customHeight="1" x14ac:dyDescent="0.2">
      <c r="B340" s="237" t="s">
        <v>156</v>
      </c>
      <c r="C340" s="362">
        <v>1029673</v>
      </c>
      <c r="D340" s="362"/>
      <c r="E340" s="362">
        <v>141611</v>
      </c>
      <c r="F340" s="362"/>
      <c r="G340" s="405">
        <v>1171284</v>
      </c>
      <c r="H340" s="405"/>
      <c r="I340" s="414">
        <v>0.27093547229999998</v>
      </c>
      <c r="J340" s="415"/>
    </row>
    <row r="341" spans="2:12" ht="24.95" customHeight="1" x14ac:dyDescent="0.2">
      <c r="B341" s="103" t="s">
        <v>43</v>
      </c>
      <c r="C341" s="365">
        <f>(C340-C339)/C339</f>
        <v>0.30735525647536821</v>
      </c>
      <c r="D341" s="365"/>
      <c r="E341" s="365">
        <f>(E340-E339)/E339</f>
        <v>0.70248500222411903</v>
      </c>
      <c r="F341" s="365"/>
      <c r="G341" s="364">
        <f>(G340-G339)/G339</f>
        <v>0.34509904350013032</v>
      </c>
      <c r="H341" s="364"/>
      <c r="I341" s="364">
        <f>(I340-I339)/I339</f>
        <v>0.15298506297485884</v>
      </c>
      <c r="J341" s="364"/>
    </row>
    <row r="342" spans="2:12" ht="24.95" customHeight="1" x14ac:dyDescent="0.2">
      <c r="B342" s="37"/>
      <c r="C342" s="38"/>
      <c r="D342" s="38"/>
      <c r="E342" s="38"/>
      <c r="F342" s="38"/>
      <c r="G342" s="40"/>
      <c r="H342" s="40"/>
      <c r="I342" s="40"/>
      <c r="J342" s="40"/>
      <c r="K342" s="13"/>
    </row>
    <row r="343" spans="2:12" ht="24.95" customHeight="1" x14ac:dyDescent="0.2"/>
    <row r="344" spans="2:12" ht="24.95" customHeight="1" x14ac:dyDescent="0.2"/>
    <row r="345" spans="2:12" ht="24.95" customHeight="1" x14ac:dyDescent="0.2"/>
    <row r="346" spans="2:12" ht="24.95" customHeight="1" x14ac:dyDescent="0.2">
      <c r="L346" s="41"/>
    </row>
    <row r="347" spans="2:12" ht="24.95" customHeight="1" x14ac:dyDescent="0.2"/>
    <row r="348" spans="2:12" ht="24.95" customHeight="1" x14ac:dyDescent="0.2"/>
    <row r="349" spans="2:12" ht="24.95" customHeight="1" x14ac:dyDescent="0.2">
      <c r="L349" s="27"/>
    </row>
    <row r="350" spans="2:12" ht="24.95" customHeight="1" x14ac:dyDescent="0.2"/>
    <row r="351" spans="2:12" ht="24.95" customHeight="1" x14ac:dyDescent="0.2"/>
    <row r="352" spans="2:12" ht="24.95" customHeight="1" x14ac:dyDescent="0.2">
      <c r="B352" s="355" t="s">
        <v>38</v>
      </c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</row>
    <row r="353" spans="2:15" ht="24.95" customHeight="1" x14ac:dyDescent="0.2">
      <c r="B353" s="93" t="s">
        <v>35</v>
      </c>
      <c r="C353" s="109" t="s">
        <v>114</v>
      </c>
      <c r="D353" s="109" t="s">
        <v>5</v>
      </c>
      <c r="E353" s="109" t="s">
        <v>6</v>
      </c>
      <c r="F353" s="109" t="s">
        <v>7</v>
      </c>
      <c r="G353" s="109" t="s">
        <v>8</v>
      </c>
      <c r="H353" s="109" t="s">
        <v>9</v>
      </c>
      <c r="I353" s="109" t="s">
        <v>10</v>
      </c>
      <c r="J353" s="109" t="s">
        <v>11</v>
      </c>
      <c r="K353" s="109" t="s">
        <v>12</v>
      </c>
      <c r="L353" s="109" t="s">
        <v>14</v>
      </c>
    </row>
    <row r="354" spans="2:15" ht="24.95" customHeight="1" x14ac:dyDescent="0.2">
      <c r="B354" s="237" t="s">
        <v>176</v>
      </c>
      <c r="C354" s="240">
        <v>119973</v>
      </c>
      <c r="D354" s="240">
        <v>113568</v>
      </c>
      <c r="E354" s="240">
        <v>158072</v>
      </c>
      <c r="F354" s="240">
        <v>48404</v>
      </c>
      <c r="G354" s="240">
        <v>119939</v>
      </c>
      <c r="H354" s="240">
        <v>97028</v>
      </c>
      <c r="I354" s="240">
        <v>79669</v>
      </c>
      <c r="J354" s="240">
        <v>77692</v>
      </c>
      <c r="K354" s="240">
        <v>56434</v>
      </c>
      <c r="L354" s="238">
        <v>870779</v>
      </c>
    </row>
    <row r="355" spans="2:15" ht="24.95" customHeight="1" x14ac:dyDescent="0.2">
      <c r="B355" s="237" t="s">
        <v>156</v>
      </c>
      <c r="C355" s="239">
        <v>134780</v>
      </c>
      <c r="D355" s="239">
        <v>170898</v>
      </c>
      <c r="E355" s="239">
        <v>197893</v>
      </c>
      <c r="F355" s="239">
        <v>56052</v>
      </c>
      <c r="G355" s="239">
        <v>172952</v>
      </c>
      <c r="H355" s="239">
        <v>128199</v>
      </c>
      <c r="I355" s="239">
        <v>92608</v>
      </c>
      <c r="J355" s="239">
        <v>138913</v>
      </c>
      <c r="K355" s="239">
        <v>78989</v>
      </c>
      <c r="L355" s="242">
        <v>1171284</v>
      </c>
    </row>
    <row r="356" spans="2:15" ht="24.95" customHeight="1" x14ac:dyDescent="0.2">
      <c r="B356" s="103" t="s">
        <v>43</v>
      </c>
      <c r="C356" s="104">
        <f t="shared" ref="C356:L356" si="1">(C355-C354)/C354</f>
        <v>0.12341943603977562</v>
      </c>
      <c r="D356" s="104">
        <f t="shared" si="1"/>
        <v>0.50480769230769229</v>
      </c>
      <c r="E356" s="104">
        <f t="shared" si="1"/>
        <v>0.25191684801862441</v>
      </c>
      <c r="F356" s="104">
        <f t="shared" si="1"/>
        <v>0.15800347078753821</v>
      </c>
      <c r="G356" s="104">
        <f t="shared" si="1"/>
        <v>0.44199968317227922</v>
      </c>
      <c r="H356" s="104">
        <f t="shared" si="1"/>
        <v>0.32125778125901799</v>
      </c>
      <c r="I356" s="104">
        <f t="shared" si="1"/>
        <v>0.16240946917872698</v>
      </c>
      <c r="J356" s="104">
        <f t="shared" si="1"/>
        <v>0.78799619008392108</v>
      </c>
      <c r="K356" s="104">
        <f t="shared" si="1"/>
        <v>0.39967041145408794</v>
      </c>
      <c r="L356" s="104">
        <f t="shared" si="1"/>
        <v>0.34509904350013032</v>
      </c>
    </row>
    <row r="357" spans="2:15" ht="24.95" customHeight="1" x14ac:dyDescent="0.2">
      <c r="B357" s="37"/>
      <c r="C357" s="38"/>
      <c r="D357" s="38"/>
      <c r="E357" s="38"/>
      <c r="F357" s="38"/>
      <c r="G357" s="38"/>
      <c r="H357" s="38"/>
      <c r="I357" s="38"/>
      <c r="J357" s="38"/>
      <c r="K357" s="38"/>
      <c r="L357" s="38"/>
    </row>
    <row r="358" spans="2:15" ht="24.95" customHeight="1" x14ac:dyDescent="0.2">
      <c r="B358" s="37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13"/>
    </row>
    <row r="359" spans="2:15" ht="24.95" customHeight="1" x14ac:dyDescent="0.2">
      <c r="B359" s="360"/>
      <c r="C359" s="360"/>
      <c r="D359" s="360"/>
      <c r="E359" s="360"/>
      <c r="F359" s="360"/>
      <c r="G359" s="360"/>
      <c r="H359" s="360"/>
      <c r="I359" s="360"/>
      <c r="J359" s="360"/>
      <c r="K359" s="360"/>
      <c r="L359" s="360"/>
      <c r="M359" s="13"/>
    </row>
    <row r="360" spans="2:15" ht="24.95" customHeight="1" x14ac:dyDescent="0.2"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13"/>
    </row>
    <row r="361" spans="2:15" ht="24.95" customHeight="1" x14ac:dyDescent="0.2">
      <c r="B361" s="37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13"/>
    </row>
    <row r="362" spans="2:15" ht="24.95" customHeight="1" x14ac:dyDescent="0.2">
      <c r="B362" s="37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13"/>
    </row>
    <row r="363" spans="2:15" ht="24.95" customHeight="1" x14ac:dyDescent="0.2">
      <c r="B363" s="37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13"/>
    </row>
    <row r="364" spans="2:15" ht="24.95" customHeight="1" x14ac:dyDescent="0.2">
      <c r="B364" s="37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13"/>
    </row>
    <row r="365" spans="2:15" ht="24.95" customHeight="1" x14ac:dyDescent="0.2">
      <c r="B365" s="37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1">
        <v>3</v>
      </c>
    </row>
    <row r="366" spans="2:15" s="108" customFormat="1" ht="25.5" customHeight="1" x14ac:dyDescent="0.2">
      <c r="B366" s="358" t="s">
        <v>158</v>
      </c>
      <c r="C366" s="358"/>
      <c r="D366" s="358"/>
      <c r="E366" s="358"/>
      <c r="F366" s="358"/>
      <c r="G366" s="358"/>
      <c r="H366" s="358"/>
      <c r="I366" s="358"/>
      <c r="J366" s="358"/>
      <c r="K366" s="358"/>
      <c r="L366" s="358"/>
      <c r="M366" s="358"/>
      <c r="N366" s="116"/>
      <c r="O366" s="116"/>
    </row>
    <row r="367" spans="2:15" ht="15" customHeight="1" x14ac:dyDescent="0.2">
      <c r="B367" s="28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</row>
    <row r="368" spans="2:15" ht="24.95" customHeight="1" x14ac:dyDescent="0.2">
      <c r="B368" s="401" t="s">
        <v>13</v>
      </c>
      <c r="C368" s="401"/>
      <c r="D368" s="401"/>
      <c r="E368" s="401"/>
      <c r="F368" s="401"/>
      <c r="G368" s="401"/>
      <c r="H368" s="401"/>
      <c r="I368" s="402"/>
      <c r="J368" s="402"/>
      <c r="K368" s="402"/>
      <c r="L368" s="402"/>
      <c r="M368" s="402"/>
      <c r="N368" s="402"/>
    </row>
    <row r="369" spans="2:15" ht="24.95" customHeight="1" x14ac:dyDescent="0.2">
      <c r="B369" s="91" t="s">
        <v>35</v>
      </c>
      <c r="C369" s="359" t="s">
        <v>51</v>
      </c>
      <c r="D369" s="359"/>
      <c r="E369" s="359" t="s">
        <v>50</v>
      </c>
      <c r="F369" s="359"/>
      <c r="G369" s="359" t="s">
        <v>0</v>
      </c>
      <c r="H369" s="359"/>
    </row>
    <row r="370" spans="2:15" ht="24.95" customHeight="1" x14ac:dyDescent="0.2">
      <c r="B370" s="237" t="s">
        <v>159</v>
      </c>
      <c r="C370" s="361">
        <v>1486849</v>
      </c>
      <c r="D370" s="361"/>
      <c r="E370" s="361">
        <v>254148</v>
      </c>
      <c r="F370" s="361"/>
      <c r="G370" s="363">
        <v>1740997</v>
      </c>
      <c r="H370" s="363"/>
    </row>
    <row r="371" spans="2:15" ht="24.95" customHeight="1" x14ac:dyDescent="0.2">
      <c r="B371" s="237" t="s">
        <v>160</v>
      </c>
      <c r="C371" s="362">
        <v>1502679</v>
      </c>
      <c r="D371" s="362"/>
      <c r="E371" s="362">
        <v>209274</v>
      </c>
      <c r="F371" s="362"/>
      <c r="G371" s="363">
        <v>1711953</v>
      </c>
      <c r="H371" s="363"/>
    </row>
    <row r="372" spans="2:15" ht="24.95" customHeight="1" x14ac:dyDescent="0.2">
      <c r="B372" s="111" t="s">
        <v>43</v>
      </c>
      <c r="C372" s="349">
        <f>(C371-C370)/C370</f>
        <v>1.0646676293288693E-2</v>
      </c>
      <c r="D372" s="349"/>
      <c r="E372" s="349">
        <f>(E371-E370)/E370</f>
        <v>-0.17656641012323529</v>
      </c>
      <c r="F372" s="349"/>
      <c r="G372" s="349">
        <f>(G371-G370)/G370</f>
        <v>-1.6682395202289264E-2</v>
      </c>
      <c r="H372" s="349"/>
    </row>
    <row r="373" spans="2:15" ht="24.95" customHeight="1" x14ac:dyDescent="0.2">
      <c r="B373" s="33"/>
      <c r="C373" s="34"/>
      <c r="D373" s="34"/>
      <c r="E373" s="34"/>
      <c r="F373" s="34"/>
      <c r="G373" s="34"/>
      <c r="H373" s="34"/>
      <c r="I373" s="13"/>
      <c r="J373" s="13"/>
      <c r="K373" s="13"/>
      <c r="L373" s="13"/>
      <c r="M373" s="13"/>
      <c r="N373" s="13"/>
      <c r="O373" s="13"/>
    </row>
    <row r="374" spans="2:15" ht="24.95" customHeight="1" x14ac:dyDescent="0.2">
      <c r="B374" s="33"/>
      <c r="C374" s="34"/>
      <c r="D374" s="34"/>
      <c r="E374" s="34"/>
      <c r="F374" s="34"/>
      <c r="G374" s="34"/>
      <c r="H374" s="34"/>
      <c r="I374" s="13"/>
      <c r="J374" s="13"/>
      <c r="K374" s="13"/>
      <c r="L374" s="13"/>
      <c r="M374" s="13"/>
      <c r="N374" s="13"/>
      <c r="O374" s="13"/>
    </row>
    <row r="375" spans="2:15" ht="24.95" customHeight="1" x14ac:dyDescent="0.2">
      <c r="B375" s="33"/>
      <c r="C375" s="34"/>
      <c r="D375" s="34"/>
      <c r="E375" s="34"/>
      <c r="F375" s="34"/>
      <c r="G375" s="34"/>
      <c r="H375" s="34"/>
      <c r="I375" s="13"/>
      <c r="J375" s="13"/>
      <c r="K375" s="13"/>
      <c r="L375" s="13"/>
      <c r="M375" s="13"/>
      <c r="N375" s="13"/>
      <c r="O375" s="13"/>
    </row>
    <row r="376" spans="2:15" ht="24.95" customHeight="1" x14ac:dyDescent="0.2">
      <c r="B376" s="33"/>
      <c r="C376" s="34"/>
      <c r="D376" s="34"/>
      <c r="E376" s="34"/>
      <c r="F376" s="34"/>
      <c r="G376" s="34"/>
      <c r="H376" s="34"/>
      <c r="I376" s="13"/>
      <c r="J376" s="13"/>
      <c r="K376" s="13"/>
      <c r="L376" s="13"/>
      <c r="M376" s="13"/>
      <c r="N376" s="13"/>
      <c r="O376" s="13"/>
    </row>
    <row r="377" spans="2:15" ht="24.95" customHeight="1" x14ac:dyDescent="0.2">
      <c r="B377" s="33"/>
      <c r="C377" s="34"/>
      <c r="D377" s="34"/>
      <c r="E377" s="34"/>
      <c r="F377" s="34"/>
      <c r="G377" s="34"/>
      <c r="H377" s="34"/>
      <c r="I377" s="13"/>
      <c r="J377" s="13"/>
      <c r="K377" s="13"/>
      <c r="L377" s="13"/>
      <c r="M377" s="13"/>
      <c r="N377" s="13"/>
      <c r="O377" s="13"/>
    </row>
    <row r="378" spans="2:15" ht="24.95" customHeight="1" x14ac:dyDescent="0.2">
      <c r="B378" s="33"/>
      <c r="C378" s="34"/>
      <c r="D378" s="34"/>
      <c r="E378" s="34"/>
      <c r="F378" s="34"/>
      <c r="G378" s="34"/>
      <c r="H378" s="34"/>
      <c r="I378" s="13"/>
      <c r="J378" s="13"/>
      <c r="K378" s="13"/>
      <c r="L378" s="13"/>
      <c r="M378" s="13"/>
      <c r="N378" s="13"/>
      <c r="O378" s="13"/>
    </row>
    <row r="379" spans="2:15" ht="24.95" customHeight="1" x14ac:dyDescent="0.2">
      <c r="B379" s="33"/>
      <c r="C379" s="34"/>
      <c r="D379" s="34"/>
      <c r="E379" s="34"/>
      <c r="F379" s="34"/>
      <c r="G379" s="34"/>
      <c r="H379" s="34"/>
      <c r="I379" s="13"/>
      <c r="J379" s="13"/>
      <c r="K379" s="13"/>
      <c r="L379" s="13"/>
      <c r="M379" s="13"/>
      <c r="N379" s="13"/>
      <c r="O379" s="13"/>
    </row>
    <row r="380" spans="2:15" ht="24.95" customHeight="1" x14ac:dyDescent="0.2">
      <c r="B380" s="33"/>
      <c r="C380" s="34"/>
      <c r="D380" s="34"/>
      <c r="E380" s="34"/>
      <c r="F380" s="34"/>
      <c r="G380" s="34"/>
      <c r="H380" s="34"/>
      <c r="I380" s="13"/>
      <c r="J380" s="13"/>
      <c r="K380" s="13"/>
      <c r="L380" s="13"/>
      <c r="M380" s="13"/>
      <c r="N380" s="13"/>
      <c r="O380" s="13"/>
    </row>
    <row r="381" spans="2:15" ht="24.95" customHeight="1" x14ac:dyDescent="0.2">
      <c r="B381" s="33"/>
      <c r="C381" s="34"/>
      <c r="D381" s="34"/>
      <c r="E381" s="34"/>
      <c r="F381" s="34"/>
      <c r="G381" s="34"/>
      <c r="H381" s="34"/>
      <c r="I381" s="13"/>
      <c r="J381" s="13"/>
      <c r="K381" s="13"/>
      <c r="L381" s="13"/>
      <c r="M381" s="13"/>
      <c r="N381" s="13"/>
      <c r="O381" s="13"/>
    </row>
    <row r="382" spans="2:15" ht="24.95" customHeight="1" x14ac:dyDescent="0.2"/>
    <row r="383" spans="2:15" ht="24.95" customHeight="1" x14ac:dyDescent="0.2"/>
    <row r="384" spans="2:15" ht="24.95" customHeight="1" x14ac:dyDescent="0.2"/>
    <row r="385" spans="2:12" ht="24.95" customHeight="1" x14ac:dyDescent="0.2"/>
    <row r="386" spans="2:12" ht="24.95" customHeight="1" x14ac:dyDescent="0.2"/>
    <row r="387" spans="2:12" ht="24.95" customHeight="1" x14ac:dyDescent="0.2"/>
    <row r="388" spans="2:12" ht="24.95" customHeight="1" x14ac:dyDescent="0.2"/>
    <row r="389" spans="2:12" ht="24.95" customHeight="1" x14ac:dyDescent="0.2"/>
    <row r="390" spans="2:12" ht="24.95" customHeight="1" x14ac:dyDescent="0.2"/>
    <row r="391" spans="2:12" ht="24.95" customHeight="1" x14ac:dyDescent="0.2"/>
    <row r="392" spans="2:12" ht="24.95" customHeight="1" x14ac:dyDescent="0.2"/>
    <row r="393" spans="2:12" ht="24.95" customHeight="1" x14ac:dyDescent="0.2">
      <c r="B393" s="406" t="s">
        <v>37</v>
      </c>
      <c r="C393" s="406"/>
      <c r="D393" s="406"/>
      <c r="E393" s="406"/>
      <c r="F393" s="406"/>
      <c r="G393" s="406"/>
      <c r="H393" s="406"/>
      <c r="I393" s="406"/>
      <c r="J393" s="406"/>
      <c r="K393" s="406"/>
      <c r="L393" s="406"/>
    </row>
    <row r="394" spans="2:12" ht="24.95" customHeight="1" x14ac:dyDescent="0.2">
      <c r="B394" s="91" t="s">
        <v>35</v>
      </c>
      <c r="C394" s="112" t="s">
        <v>114</v>
      </c>
      <c r="D394" s="112" t="s">
        <v>5</v>
      </c>
      <c r="E394" s="112" t="s">
        <v>6</v>
      </c>
      <c r="F394" s="112" t="s">
        <v>7</v>
      </c>
      <c r="G394" s="112" t="s">
        <v>8</v>
      </c>
      <c r="H394" s="112" t="s">
        <v>9</v>
      </c>
      <c r="I394" s="112" t="s">
        <v>10</v>
      </c>
      <c r="J394" s="112" t="s">
        <v>11</v>
      </c>
      <c r="K394" s="112" t="s">
        <v>12</v>
      </c>
      <c r="L394" s="112" t="s">
        <v>14</v>
      </c>
    </row>
    <row r="395" spans="2:12" ht="24.95" customHeight="1" x14ac:dyDescent="0.2">
      <c r="B395" s="237" t="s">
        <v>159</v>
      </c>
      <c r="C395" s="241">
        <v>194746</v>
      </c>
      <c r="D395" s="241">
        <v>235788</v>
      </c>
      <c r="E395" s="241">
        <v>284354</v>
      </c>
      <c r="F395" s="241">
        <v>85216</v>
      </c>
      <c r="G395" s="241">
        <v>326623</v>
      </c>
      <c r="H395" s="241">
        <v>193337</v>
      </c>
      <c r="I395" s="241">
        <v>108198</v>
      </c>
      <c r="J395" s="241">
        <v>206690</v>
      </c>
      <c r="K395" s="241">
        <v>106045</v>
      </c>
      <c r="L395" s="243">
        <v>1740997</v>
      </c>
    </row>
    <row r="396" spans="2:12" ht="24.95" customHeight="1" x14ac:dyDescent="0.2">
      <c r="B396" s="237" t="s">
        <v>160</v>
      </c>
      <c r="C396" s="240">
        <v>161861</v>
      </c>
      <c r="D396" s="240">
        <v>272995</v>
      </c>
      <c r="E396" s="240">
        <v>287223</v>
      </c>
      <c r="F396" s="240">
        <v>89917</v>
      </c>
      <c r="G396" s="240">
        <v>248948</v>
      </c>
      <c r="H396" s="240">
        <v>161861</v>
      </c>
      <c r="I396" s="240">
        <v>101229</v>
      </c>
      <c r="J396" s="240">
        <v>268527</v>
      </c>
      <c r="K396" s="240">
        <v>119392</v>
      </c>
      <c r="L396" s="238">
        <v>1711953</v>
      </c>
    </row>
    <row r="397" spans="2:12" ht="24.95" customHeight="1" x14ac:dyDescent="0.2">
      <c r="B397" s="111" t="s">
        <v>43</v>
      </c>
      <c r="C397" s="85">
        <f t="shared" ref="C397:L397" si="2">(C396-C395)/C395</f>
        <v>-0.16886097788914792</v>
      </c>
      <c r="D397" s="85">
        <f t="shared" si="2"/>
        <v>0.15779853088367515</v>
      </c>
      <c r="E397" s="85">
        <f t="shared" si="2"/>
        <v>1.0089536282239743E-2</v>
      </c>
      <c r="F397" s="85">
        <f t="shared" si="2"/>
        <v>5.5165696582801349E-2</v>
      </c>
      <c r="G397" s="85">
        <f t="shared" si="2"/>
        <v>-0.2378124014536637</v>
      </c>
      <c r="H397" s="85">
        <f t="shared" si="2"/>
        <v>-0.16280380889327961</v>
      </c>
      <c r="I397" s="85">
        <f t="shared" si="2"/>
        <v>-6.4409693339987806E-2</v>
      </c>
      <c r="J397" s="85">
        <f t="shared" si="2"/>
        <v>0.29917751221636268</v>
      </c>
      <c r="K397" s="85">
        <f t="shared" si="2"/>
        <v>0.12586166250176811</v>
      </c>
      <c r="L397" s="85">
        <f t="shared" si="2"/>
        <v>-1.6682395202289264E-2</v>
      </c>
    </row>
    <row r="398" spans="2:12" ht="24.95" customHeight="1" x14ac:dyDescent="0.2">
      <c r="B398" s="37"/>
      <c r="C398" s="38"/>
      <c r="D398" s="38"/>
      <c r="E398" s="38"/>
      <c r="F398" s="38"/>
      <c r="G398" s="38"/>
      <c r="H398" s="38"/>
      <c r="I398" s="38"/>
      <c r="J398" s="38"/>
      <c r="K398" s="38"/>
      <c r="L398" s="38"/>
    </row>
    <row r="399" spans="2:12" ht="24.95" customHeight="1" x14ac:dyDescent="0.2">
      <c r="B399" s="37"/>
      <c r="C399" s="38"/>
      <c r="D399" s="38"/>
      <c r="E399" s="38"/>
      <c r="F399" s="38"/>
      <c r="G399" s="38"/>
      <c r="H399" s="38"/>
      <c r="I399" s="38"/>
      <c r="J399" s="38"/>
      <c r="K399" s="38"/>
      <c r="L399" s="38"/>
    </row>
    <row r="400" spans="2:12" ht="24.95" customHeight="1" x14ac:dyDescent="0.2">
      <c r="B400" s="37"/>
      <c r="C400" s="38"/>
      <c r="D400" s="38"/>
      <c r="E400" s="38"/>
      <c r="F400" s="38"/>
      <c r="G400" s="38"/>
      <c r="H400" s="38"/>
      <c r="I400" s="38"/>
      <c r="J400" s="38"/>
      <c r="K400" s="38"/>
      <c r="L400" s="38"/>
    </row>
    <row r="401" spans="2:12" ht="24.95" customHeight="1" x14ac:dyDescent="0.2">
      <c r="B401" s="360"/>
      <c r="C401" s="360"/>
      <c r="D401" s="360"/>
      <c r="E401" s="360"/>
      <c r="F401" s="360"/>
      <c r="G401" s="360"/>
      <c r="H401" s="360"/>
      <c r="I401" s="360"/>
      <c r="J401" s="360"/>
      <c r="K401" s="360"/>
      <c r="L401" s="360"/>
    </row>
    <row r="402" spans="2:12" ht="24.95" customHeight="1" x14ac:dyDescent="0.2">
      <c r="B402" s="37"/>
      <c r="C402" s="38"/>
      <c r="D402" s="38"/>
      <c r="E402" s="38"/>
      <c r="F402" s="38"/>
      <c r="G402" s="38"/>
      <c r="H402" s="38"/>
      <c r="I402" s="38"/>
      <c r="J402" s="38"/>
      <c r="K402" s="38"/>
      <c r="L402" s="38"/>
    </row>
    <row r="403" spans="2:12" ht="24.95" customHeight="1" x14ac:dyDescent="0.2">
      <c r="B403" s="37"/>
      <c r="C403" s="38"/>
      <c r="D403" s="38"/>
      <c r="E403" s="38"/>
      <c r="F403" s="38"/>
      <c r="G403" s="38"/>
      <c r="H403" s="38"/>
      <c r="I403" s="38"/>
      <c r="J403" s="38"/>
      <c r="K403" s="38"/>
      <c r="L403" s="38"/>
    </row>
    <row r="404" spans="2:12" ht="24.95" customHeight="1" x14ac:dyDescent="0.2">
      <c r="B404" s="37"/>
      <c r="C404" s="38"/>
      <c r="D404" s="38"/>
      <c r="E404" s="38"/>
      <c r="F404" s="38"/>
      <c r="G404" s="38"/>
      <c r="H404" s="38"/>
      <c r="I404" s="38"/>
      <c r="J404" s="38"/>
      <c r="K404" s="38"/>
      <c r="L404" s="38"/>
    </row>
    <row r="405" spans="2:12" ht="24.95" customHeight="1" x14ac:dyDescent="0.2">
      <c r="B405" s="37"/>
      <c r="C405" s="38"/>
      <c r="D405" s="38"/>
      <c r="E405" s="38"/>
      <c r="F405" s="38"/>
      <c r="G405" s="38"/>
      <c r="H405" s="38"/>
      <c r="I405" s="38"/>
      <c r="J405" s="38"/>
      <c r="K405" s="38"/>
      <c r="L405" s="38"/>
    </row>
    <row r="406" spans="2:12" ht="24.95" customHeight="1" x14ac:dyDescent="0.2">
      <c r="B406" s="37"/>
      <c r="C406" s="38"/>
      <c r="D406" s="38"/>
      <c r="E406" s="38"/>
      <c r="F406" s="38"/>
      <c r="G406" s="38"/>
      <c r="H406" s="38"/>
      <c r="I406" s="38"/>
      <c r="J406" s="38"/>
      <c r="K406" s="38"/>
      <c r="L406" s="38"/>
    </row>
    <row r="407" spans="2:12" ht="24.95" customHeight="1" x14ac:dyDescent="0.2">
      <c r="B407" s="37"/>
      <c r="C407" s="38"/>
      <c r="D407" s="38"/>
      <c r="E407" s="38"/>
      <c r="F407" s="38"/>
      <c r="G407" s="38"/>
      <c r="H407" s="38"/>
      <c r="I407" s="38"/>
      <c r="J407" s="38"/>
      <c r="K407" s="38"/>
      <c r="L407" s="38"/>
    </row>
    <row r="408" spans="2:12" ht="24.95" customHeight="1" x14ac:dyDescent="0.2">
      <c r="B408" s="37"/>
      <c r="C408" s="38"/>
      <c r="D408" s="38"/>
      <c r="E408" s="38"/>
      <c r="F408" s="38"/>
      <c r="G408" s="38"/>
      <c r="H408" s="38"/>
      <c r="I408" s="38"/>
      <c r="J408" s="38"/>
      <c r="K408" s="38"/>
      <c r="L408" s="38"/>
    </row>
    <row r="409" spans="2:12" ht="24.95" customHeight="1" x14ac:dyDescent="0.2">
      <c r="B409" s="37"/>
      <c r="C409" s="38"/>
      <c r="D409" s="38"/>
      <c r="E409" s="38"/>
      <c r="F409" s="38"/>
      <c r="G409" s="38"/>
      <c r="H409" s="38"/>
      <c r="I409" s="38"/>
      <c r="J409" s="38"/>
      <c r="K409" s="38"/>
      <c r="L409" s="38"/>
    </row>
    <row r="410" spans="2:12" ht="24.95" customHeight="1" x14ac:dyDescent="0.2">
      <c r="B410" s="37"/>
      <c r="C410" s="38"/>
      <c r="D410" s="38"/>
      <c r="E410" s="38"/>
      <c r="F410" s="38"/>
      <c r="G410" s="38"/>
      <c r="H410" s="38"/>
      <c r="I410" s="38"/>
      <c r="J410" s="38"/>
      <c r="K410" s="38"/>
      <c r="L410" s="38"/>
    </row>
    <row r="411" spans="2:12" ht="24.95" customHeight="1" x14ac:dyDescent="0.2">
      <c r="B411" s="37"/>
      <c r="C411" s="38"/>
      <c r="D411" s="38"/>
      <c r="E411" s="38"/>
      <c r="F411" s="38"/>
      <c r="G411" s="38"/>
      <c r="H411" s="38"/>
      <c r="I411" s="38"/>
      <c r="J411" s="38"/>
      <c r="K411" s="38"/>
      <c r="L411" s="38"/>
    </row>
    <row r="412" spans="2:12" ht="24.95" customHeight="1" x14ac:dyDescent="0.2">
      <c r="B412" s="37"/>
      <c r="C412" s="38"/>
      <c r="D412" s="38"/>
      <c r="E412" s="38"/>
      <c r="F412" s="38"/>
      <c r="G412" s="38"/>
      <c r="H412" s="38"/>
      <c r="I412" s="38"/>
      <c r="J412" s="38"/>
      <c r="K412" s="38"/>
      <c r="L412" s="38"/>
    </row>
    <row r="413" spans="2:12" ht="24.95" customHeight="1" x14ac:dyDescent="0.2">
      <c r="B413" s="37"/>
      <c r="C413" s="38"/>
      <c r="D413" s="38"/>
      <c r="E413" s="38"/>
      <c r="F413" s="38"/>
      <c r="G413" s="38"/>
      <c r="H413" s="38"/>
      <c r="I413" s="38"/>
      <c r="J413" s="38"/>
      <c r="K413" s="38"/>
      <c r="L413" s="38"/>
    </row>
    <row r="414" spans="2:12" ht="24.95" customHeight="1" x14ac:dyDescent="0.2">
      <c r="B414" s="37"/>
      <c r="C414" s="38"/>
      <c r="D414" s="38"/>
      <c r="E414" s="38"/>
      <c r="F414" s="38"/>
      <c r="G414" s="38"/>
      <c r="H414" s="38"/>
      <c r="I414" s="38"/>
      <c r="J414" s="38"/>
      <c r="K414" s="38"/>
      <c r="L414" s="38"/>
    </row>
    <row r="415" spans="2:12" ht="24.95" customHeight="1" x14ac:dyDescent="0.2">
      <c r="B415" s="37"/>
      <c r="C415" s="38"/>
      <c r="D415" s="38"/>
      <c r="E415" s="38"/>
      <c r="F415" s="38"/>
      <c r="G415" s="38"/>
      <c r="H415" s="38"/>
      <c r="I415" s="38"/>
      <c r="J415" s="38"/>
      <c r="K415" s="38"/>
      <c r="L415" s="38"/>
    </row>
    <row r="416" spans="2:12" ht="24.95" customHeight="1" x14ac:dyDescent="0.2">
      <c r="B416" s="37"/>
      <c r="C416" s="38"/>
      <c r="D416" s="38"/>
      <c r="E416" s="38"/>
      <c r="F416" s="38"/>
      <c r="G416" s="38"/>
      <c r="H416" s="38"/>
      <c r="I416" s="38"/>
      <c r="J416" s="38"/>
      <c r="K416" s="38"/>
      <c r="L416" s="38"/>
    </row>
    <row r="417" spans="2:13" ht="24.95" customHeight="1" x14ac:dyDescent="0.2">
      <c r="B417" s="37"/>
      <c r="C417" s="38"/>
      <c r="D417" s="38"/>
      <c r="E417" s="38"/>
      <c r="F417" s="38"/>
      <c r="G417" s="38"/>
      <c r="H417" s="38"/>
      <c r="I417" s="38"/>
      <c r="J417" s="38"/>
      <c r="K417" s="38"/>
      <c r="L417" s="38"/>
    </row>
    <row r="418" spans="2:13" ht="24.95" customHeight="1" x14ac:dyDescent="0.2">
      <c r="B418" s="37"/>
      <c r="C418" s="38"/>
      <c r="D418" s="38"/>
      <c r="E418" s="38"/>
      <c r="F418" s="38"/>
      <c r="G418" s="38"/>
      <c r="H418" s="38"/>
      <c r="I418" s="38"/>
      <c r="J418" s="38"/>
      <c r="K418" s="38"/>
      <c r="L418" s="38"/>
    </row>
    <row r="419" spans="2:13" ht="24.95" customHeight="1" x14ac:dyDescent="0.2">
      <c r="B419" s="37"/>
      <c r="C419" s="38"/>
      <c r="D419" s="38"/>
      <c r="E419" s="38"/>
      <c r="F419" s="38"/>
      <c r="G419" s="38"/>
      <c r="H419" s="38"/>
      <c r="I419" s="38"/>
      <c r="J419" s="38"/>
      <c r="K419" s="38"/>
      <c r="L419" s="38"/>
    </row>
    <row r="420" spans="2:13" ht="24.95" customHeight="1" x14ac:dyDescent="0.2">
      <c r="B420" s="37"/>
      <c r="C420" s="38"/>
      <c r="D420" s="38"/>
      <c r="E420" s="38"/>
      <c r="F420" s="38"/>
      <c r="G420" s="38"/>
      <c r="H420" s="38"/>
      <c r="I420" s="38"/>
      <c r="J420" s="38"/>
      <c r="K420" s="38"/>
      <c r="L420" s="38"/>
    </row>
    <row r="421" spans="2:13" ht="24.95" customHeight="1" x14ac:dyDescent="0.2">
      <c r="B421" s="37"/>
      <c r="C421" s="38"/>
      <c r="D421" s="38"/>
      <c r="E421" s="38"/>
      <c r="F421" s="38"/>
      <c r="G421" s="38"/>
      <c r="H421" s="38"/>
      <c r="I421" s="38"/>
      <c r="J421" s="38"/>
      <c r="K421" s="38"/>
      <c r="L421" s="38"/>
    </row>
    <row r="422" spans="2:13" ht="24.95" customHeight="1" x14ac:dyDescent="0.2">
      <c r="B422" s="37"/>
      <c r="C422" s="38"/>
      <c r="D422" s="38"/>
      <c r="E422" s="38"/>
      <c r="F422" s="38"/>
      <c r="G422" s="38"/>
      <c r="H422" s="38"/>
      <c r="I422" s="38"/>
      <c r="J422" s="38"/>
      <c r="K422" s="38"/>
      <c r="L422" s="38"/>
    </row>
    <row r="423" spans="2:13" ht="24.95" customHeight="1" x14ac:dyDescent="0.2">
      <c r="B423" s="37"/>
      <c r="C423" s="38"/>
      <c r="D423" s="38"/>
      <c r="E423" s="38"/>
      <c r="F423" s="38"/>
      <c r="G423" s="38"/>
      <c r="H423" s="38"/>
      <c r="I423" s="38"/>
      <c r="J423" s="38"/>
      <c r="K423" s="38"/>
      <c r="L423" s="38"/>
    </row>
    <row r="424" spans="2:13" ht="24.95" customHeight="1" x14ac:dyDescent="0.2">
      <c r="B424" s="37"/>
      <c r="C424" s="38"/>
      <c r="D424" s="38"/>
      <c r="E424" s="38"/>
      <c r="F424" s="38"/>
      <c r="G424" s="38"/>
      <c r="H424" s="38"/>
      <c r="I424" s="38"/>
      <c r="J424" s="38"/>
      <c r="K424" s="38"/>
      <c r="L424" s="38"/>
    </row>
    <row r="425" spans="2:13" ht="24.95" customHeight="1" x14ac:dyDescent="0.2">
      <c r="B425" s="37"/>
      <c r="C425" s="38"/>
      <c r="D425" s="38"/>
      <c r="E425" s="38"/>
      <c r="F425" s="38"/>
      <c r="G425" s="38"/>
      <c r="H425" s="38"/>
      <c r="I425" s="38"/>
      <c r="J425" s="38"/>
      <c r="K425" s="38"/>
      <c r="L425" s="38"/>
    </row>
    <row r="426" spans="2:13" ht="24.95" customHeight="1" x14ac:dyDescent="0.2">
      <c r="B426" s="37"/>
      <c r="C426" s="38"/>
      <c r="D426" s="38"/>
      <c r="E426" s="38"/>
      <c r="F426" s="38"/>
      <c r="G426" s="38"/>
      <c r="H426" s="38"/>
      <c r="I426" s="38"/>
      <c r="J426" s="38"/>
      <c r="K426" s="38"/>
      <c r="L426" s="38"/>
    </row>
    <row r="427" spans="2:13" ht="24.95" customHeight="1" x14ac:dyDescent="0.2">
      <c r="B427" s="37"/>
      <c r="C427" s="38"/>
      <c r="D427" s="38"/>
      <c r="E427" s="38"/>
      <c r="F427" s="38"/>
      <c r="G427" s="38"/>
      <c r="H427" s="38"/>
      <c r="I427" s="38"/>
      <c r="J427" s="38"/>
      <c r="K427" s="38"/>
      <c r="L427" s="38"/>
    </row>
    <row r="428" spans="2:13" ht="24.95" customHeight="1" x14ac:dyDescent="0.2">
      <c r="B428" s="37"/>
      <c r="C428" s="38"/>
      <c r="D428" s="38"/>
      <c r="E428" s="38"/>
      <c r="F428" s="38"/>
      <c r="G428" s="38"/>
      <c r="H428" s="38"/>
      <c r="I428" s="38"/>
      <c r="J428" s="38"/>
      <c r="K428" s="38"/>
      <c r="M428" s="31">
        <v>4</v>
      </c>
    </row>
    <row r="429" spans="2:13" ht="24.95" customHeight="1" x14ac:dyDescent="0.2">
      <c r="B429" s="355" t="s">
        <v>15</v>
      </c>
      <c r="C429" s="355"/>
      <c r="D429" s="355"/>
      <c r="E429" s="355"/>
      <c r="F429" s="355"/>
      <c r="G429" s="355"/>
      <c r="H429" s="355"/>
      <c r="I429" s="355"/>
      <c r="J429" s="355"/>
    </row>
    <row r="430" spans="2:13" ht="24.95" customHeight="1" x14ac:dyDescent="0.2">
      <c r="B430" s="93" t="s">
        <v>35</v>
      </c>
      <c r="C430" s="403" t="s">
        <v>40</v>
      </c>
      <c r="D430" s="403"/>
      <c r="E430" s="403" t="s">
        <v>41</v>
      </c>
      <c r="F430" s="403"/>
      <c r="G430" s="403" t="s">
        <v>42</v>
      </c>
      <c r="H430" s="403"/>
      <c r="I430" s="408" t="s">
        <v>89</v>
      </c>
      <c r="J430" s="408"/>
      <c r="L430" s="39"/>
    </row>
    <row r="431" spans="2:13" ht="24.95" customHeight="1" x14ac:dyDescent="0.2">
      <c r="B431" s="237" t="s">
        <v>159</v>
      </c>
      <c r="C431" s="361">
        <v>2636321</v>
      </c>
      <c r="D431" s="361"/>
      <c r="E431" s="361">
        <v>412206</v>
      </c>
      <c r="F431" s="361"/>
      <c r="G431" s="363">
        <v>3048527</v>
      </c>
      <c r="H431" s="363"/>
      <c r="I431" s="404">
        <v>0.16109102202837999</v>
      </c>
      <c r="J431" s="404"/>
    </row>
    <row r="432" spans="2:13" ht="24.95" customHeight="1" x14ac:dyDescent="0.2">
      <c r="B432" s="237" t="s">
        <v>160</v>
      </c>
      <c r="C432" s="362">
        <v>2677464</v>
      </c>
      <c r="D432" s="362"/>
      <c r="E432" s="362">
        <v>336939</v>
      </c>
      <c r="F432" s="362"/>
      <c r="G432" s="405">
        <v>3014403</v>
      </c>
      <c r="H432" s="405"/>
      <c r="I432" s="414">
        <v>0.15429201042037999</v>
      </c>
      <c r="J432" s="414"/>
    </row>
    <row r="433" spans="2:12" ht="24.95" customHeight="1" x14ac:dyDescent="0.2">
      <c r="B433" s="103" t="s">
        <v>43</v>
      </c>
      <c r="C433" s="365">
        <f>(C432-C431)/C431</f>
        <v>1.5606217907455124E-2</v>
      </c>
      <c r="D433" s="365"/>
      <c r="E433" s="365">
        <f>(E432-E431)/E431</f>
        <v>-0.18259559540618039</v>
      </c>
      <c r="F433" s="365"/>
      <c r="G433" s="364">
        <f>(G432-G431)/G431</f>
        <v>-1.1193602680901301E-2</v>
      </c>
      <c r="H433" s="364"/>
      <c r="I433" s="364">
        <f>(I432-I431)/I431</f>
        <v>-4.2206024410238074E-2</v>
      </c>
      <c r="J433" s="364"/>
    </row>
    <row r="434" spans="2:12" ht="24.95" customHeight="1" x14ac:dyDescent="0.2">
      <c r="B434" s="37"/>
      <c r="C434" s="38"/>
      <c r="D434" s="38"/>
      <c r="E434" s="38"/>
      <c r="F434" s="38"/>
      <c r="G434" s="40"/>
      <c r="H434" s="40"/>
      <c r="I434" s="40"/>
      <c r="J434" s="40"/>
      <c r="K434" s="13"/>
    </row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>
      <c r="L438" s="41"/>
    </row>
    <row r="439" spans="2:12" ht="24.95" customHeight="1" x14ac:dyDescent="0.2"/>
    <row r="440" spans="2:12" ht="24.95" customHeight="1" x14ac:dyDescent="0.2"/>
    <row r="441" spans="2:12" ht="24.95" customHeight="1" x14ac:dyDescent="0.2">
      <c r="L441" s="27"/>
    </row>
    <row r="442" spans="2:12" ht="24.95" customHeight="1" x14ac:dyDescent="0.2"/>
    <row r="443" spans="2:12" ht="24.95" customHeight="1" x14ac:dyDescent="0.2"/>
    <row r="444" spans="2:12" ht="24.95" customHeight="1" x14ac:dyDescent="0.2"/>
    <row r="445" spans="2:12" ht="24.95" customHeight="1" x14ac:dyDescent="0.2"/>
    <row r="446" spans="2:12" ht="24.95" customHeight="1" x14ac:dyDescent="0.2"/>
    <row r="447" spans="2:12" ht="24.95" customHeight="1" x14ac:dyDescent="0.2"/>
    <row r="448" spans="2:12" ht="24.95" customHeight="1" x14ac:dyDescent="0.2"/>
    <row r="449" spans="2:13" ht="24.95" customHeight="1" x14ac:dyDescent="0.2"/>
    <row r="450" spans="2:13" ht="24.95" customHeight="1" x14ac:dyDescent="0.2"/>
    <row r="451" spans="2:13" ht="24.95" customHeight="1" x14ac:dyDescent="0.2"/>
    <row r="452" spans="2:13" ht="24.95" customHeight="1" x14ac:dyDescent="0.2"/>
    <row r="453" spans="2:13" ht="24.95" customHeight="1" x14ac:dyDescent="0.2"/>
    <row r="454" spans="2:13" ht="24.95" customHeight="1" x14ac:dyDescent="0.2">
      <c r="B454" s="355" t="s">
        <v>38</v>
      </c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</row>
    <row r="455" spans="2:13" ht="24.95" customHeight="1" x14ac:dyDescent="0.2">
      <c r="B455" s="93" t="s">
        <v>35</v>
      </c>
      <c r="C455" s="109" t="s">
        <v>114</v>
      </c>
      <c r="D455" s="109" t="s">
        <v>5</v>
      </c>
      <c r="E455" s="109" t="s">
        <v>6</v>
      </c>
      <c r="F455" s="109" t="s">
        <v>7</v>
      </c>
      <c r="G455" s="109" t="s">
        <v>8</v>
      </c>
      <c r="H455" s="109" t="s">
        <v>9</v>
      </c>
      <c r="I455" s="109" t="s">
        <v>10</v>
      </c>
      <c r="J455" s="109" t="s">
        <v>11</v>
      </c>
      <c r="K455" s="109" t="s">
        <v>12</v>
      </c>
      <c r="L455" s="109" t="s">
        <v>14</v>
      </c>
    </row>
    <row r="456" spans="2:13" ht="24.95" customHeight="1" x14ac:dyDescent="0.2">
      <c r="B456" s="237" t="s">
        <v>159</v>
      </c>
      <c r="C456" s="240">
        <v>345938</v>
      </c>
      <c r="D456" s="240">
        <v>390290</v>
      </c>
      <c r="E456" s="240">
        <v>520677</v>
      </c>
      <c r="F456" s="240">
        <v>162273</v>
      </c>
      <c r="G456" s="240">
        <v>546020</v>
      </c>
      <c r="H456" s="240">
        <v>319778</v>
      </c>
      <c r="I456" s="240">
        <v>206306</v>
      </c>
      <c r="J456" s="240">
        <v>373429</v>
      </c>
      <c r="K456" s="240">
        <v>183816</v>
      </c>
      <c r="L456" s="238">
        <v>3048527</v>
      </c>
    </row>
    <row r="457" spans="2:13" ht="24.95" customHeight="1" x14ac:dyDescent="0.2">
      <c r="B457" s="237" t="s">
        <v>160</v>
      </c>
      <c r="C457" s="239">
        <v>293847</v>
      </c>
      <c r="D457" s="239">
        <v>436074</v>
      </c>
      <c r="E457" s="239">
        <v>521608</v>
      </c>
      <c r="F457" s="239">
        <v>165433</v>
      </c>
      <c r="G457" s="239">
        <v>417661</v>
      </c>
      <c r="H457" s="239">
        <v>280087</v>
      </c>
      <c r="I457" s="239">
        <v>220722</v>
      </c>
      <c r="J457" s="239">
        <v>478140</v>
      </c>
      <c r="K457" s="239">
        <v>200831</v>
      </c>
      <c r="L457" s="242">
        <v>3014403</v>
      </c>
    </row>
    <row r="458" spans="2:13" ht="24.95" customHeight="1" x14ac:dyDescent="0.2">
      <c r="B458" s="103" t="s">
        <v>43</v>
      </c>
      <c r="C458" s="104">
        <f t="shared" ref="C458:L458" si="3">(C457-C456)/C456</f>
        <v>-0.15057900548653227</v>
      </c>
      <c r="D458" s="104">
        <f t="shared" si="3"/>
        <v>0.11730764303466654</v>
      </c>
      <c r="E458" s="104">
        <f t="shared" si="3"/>
        <v>1.7880567031000026E-3</v>
      </c>
      <c r="F458" s="104">
        <f t="shared" si="3"/>
        <v>1.9473356627411832E-2</v>
      </c>
      <c r="G458" s="104">
        <f t="shared" si="3"/>
        <v>-0.23508113255924692</v>
      </c>
      <c r="H458" s="104">
        <f t="shared" si="3"/>
        <v>-0.12412048358548743</v>
      </c>
      <c r="I458" s="104">
        <f t="shared" si="3"/>
        <v>6.9876784969899075E-2</v>
      </c>
      <c r="J458" s="104">
        <f t="shared" si="3"/>
        <v>0.28040403932206659</v>
      </c>
      <c r="K458" s="104">
        <f t="shared" si="3"/>
        <v>9.2565391478434955E-2</v>
      </c>
      <c r="L458" s="104">
        <f t="shared" si="3"/>
        <v>-1.1193602680901301E-2</v>
      </c>
    </row>
    <row r="459" spans="2:13" ht="24.95" customHeight="1" x14ac:dyDescent="0.2">
      <c r="B459" s="37"/>
      <c r="C459" s="38"/>
      <c r="D459" s="38"/>
      <c r="E459" s="38"/>
      <c r="F459" s="38"/>
      <c r="G459" s="38"/>
      <c r="H459" s="38"/>
      <c r="I459" s="38"/>
      <c r="J459" s="38"/>
      <c r="K459" s="38"/>
      <c r="L459" s="38"/>
    </row>
    <row r="460" spans="2:13" ht="24.95" customHeight="1" x14ac:dyDescent="0.2">
      <c r="B460" s="37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13"/>
    </row>
    <row r="461" spans="2:13" ht="24.95" customHeight="1" x14ac:dyDescent="0.2">
      <c r="B461" s="360"/>
      <c r="C461" s="360"/>
      <c r="D461" s="360"/>
      <c r="E461" s="360"/>
      <c r="F461" s="360"/>
      <c r="G461" s="360"/>
      <c r="H461" s="360"/>
      <c r="I461" s="360"/>
      <c r="J461" s="360"/>
      <c r="K461" s="360"/>
      <c r="L461" s="360"/>
      <c r="M461" s="13"/>
    </row>
    <row r="462" spans="2:13" ht="24.95" customHeight="1" x14ac:dyDescent="0.2"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13"/>
    </row>
    <row r="463" spans="2:13" ht="24.95" customHeight="1" x14ac:dyDescent="0.2">
      <c r="B463" s="37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13"/>
    </row>
    <row r="464" spans="2:13" ht="24.95" customHeight="1" x14ac:dyDescent="0.2">
      <c r="B464" s="37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13"/>
    </row>
    <row r="465" spans="2:13" ht="24.95" customHeight="1" x14ac:dyDescent="0.2">
      <c r="B465" s="37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13"/>
    </row>
    <row r="466" spans="2:13" ht="24.95" customHeight="1" x14ac:dyDescent="0.2">
      <c r="B466" s="37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13"/>
    </row>
    <row r="467" spans="2:13" ht="24.95" customHeight="1" x14ac:dyDescent="0.2">
      <c r="B467" s="37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13"/>
    </row>
    <row r="468" spans="2:13" ht="24.95" customHeight="1" x14ac:dyDescent="0.2">
      <c r="B468" s="37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13"/>
    </row>
    <row r="469" spans="2:13" ht="24.95" customHeight="1" x14ac:dyDescent="0.2">
      <c r="B469" s="37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13"/>
    </row>
    <row r="470" spans="2:13" ht="24.95" customHeight="1" x14ac:dyDescent="0.2">
      <c r="B470" s="37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13"/>
    </row>
    <row r="471" spans="2:13" ht="24.95" customHeight="1" x14ac:dyDescent="0.2">
      <c r="B471" s="37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13"/>
    </row>
    <row r="472" spans="2:13" ht="24.95" customHeight="1" x14ac:dyDescent="0.2">
      <c r="B472" s="37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13"/>
    </row>
    <row r="473" spans="2:13" ht="24.95" customHeight="1" x14ac:dyDescent="0.2">
      <c r="B473" s="37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13"/>
    </row>
    <row r="474" spans="2:13" ht="24.95" customHeight="1" x14ac:dyDescent="0.2">
      <c r="B474" s="37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13"/>
    </row>
    <row r="475" spans="2:13" ht="24.95" customHeight="1" x14ac:dyDescent="0.2">
      <c r="B475" s="37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13"/>
    </row>
    <row r="476" spans="2:13" ht="24.95" customHeight="1" x14ac:dyDescent="0.2">
      <c r="B476" s="37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13"/>
    </row>
    <row r="477" spans="2:13" ht="24.95" customHeight="1" x14ac:dyDescent="0.2">
      <c r="B477" s="37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13"/>
    </row>
    <row r="478" spans="2:13" ht="24.95" customHeight="1" x14ac:dyDescent="0.2">
      <c r="B478" s="37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13"/>
    </row>
    <row r="479" spans="2:13" ht="24.95" customHeight="1" x14ac:dyDescent="0.2">
      <c r="B479" s="37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13"/>
    </row>
    <row r="480" spans="2:13" ht="24.95" customHeight="1" x14ac:dyDescent="0.2">
      <c r="B480" s="37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13"/>
    </row>
    <row r="481" spans="2:15" ht="24.95" customHeight="1" x14ac:dyDescent="0.2">
      <c r="B481" s="37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13"/>
    </row>
    <row r="482" spans="2:15" ht="24.95" customHeight="1" x14ac:dyDescent="0.2">
      <c r="B482" s="37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13"/>
    </row>
    <row r="483" spans="2:15" ht="24.95" customHeight="1" x14ac:dyDescent="0.2">
      <c r="B483" s="37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13"/>
    </row>
    <row r="484" spans="2:15" ht="24.95" customHeight="1" x14ac:dyDescent="0.2">
      <c r="B484" s="37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13"/>
    </row>
    <row r="485" spans="2:15" ht="24.95" customHeight="1" x14ac:dyDescent="0.2">
      <c r="B485" s="37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13"/>
    </row>
    <row r="486" spans="2:15" ht="24.95" customHeight="1" x14ac:dyDescent="0.2">
      <c r="B486" s="37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13"/>
    </row>
    <row r="487" spans="2:15" ht="24.95" customHeight="1" x14ac:dyDescent="0.2">
      <c r="B487" s="37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13"/>
    </row>
    <row r="488" spans="2:15" ht="24.95" customHeight="1" x14ac:dyDescent="0.2">
      <c r="B488" s="37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13"/>
    </row>
    <row r="489" spans="2:15" ht="24.95" customHeight="1" x14ac:dyDescent="0.2">
      <c r="B489" s="37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13"/>
    </row>
    <row r="490" spans="2:15" ht="24.95" customHeight="1" x14ac:dyDescent="0.2">
      <c r="B490" s="37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13"/>
    </row>
    <row r="491" spans="2:15" ht="24.95" customHeight="1" x14ac:dyDescent="0.2"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M491" s="31">
        <v>5</v>
      </c>
      <c r="N491" s="14"/>
    </row>
    <row r="492" spans="2:15" ht="25.5" customHeight="1" x14ac:dyDescent="0.2">
      <c r="B492" s="343" t="s">
        <v>82</v>
      </c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</row>
    <row r="493" spans="2:15" ht="15" customHeight="1" x14ac:dyDescent="0.2"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117"/>
    </row>
    <row r="494" spans="2:15" ht="25.5" customHeight="1" x14ac:dyDescent="0.2">
      <c r="B494" s="343" t="s">
        <v>83</v>
      </c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</row>
    <row r="495" spans="2:15" ht="15" customHeight="1" x14ac:dyDescent="0.2">
      <c r="B495" s="400"/>
      <c r="C495" s="400"/>
      <c r="D495" s="400"/>
      <c r="E495" s="400"/>
      <c r="F495" s="400"/>
      <c r="G495" s="400"/>
    </row>
    <row r="496" spans="2:15" ht="24.95" customHeight="1" x14ac:dyDescent="0.2">
      <c r="B496" s="354" t="s">
        <v>16</v>
      </c>
      <c r="C496" s="354"/>
      <c r="D496" s="354"/>
      <c r="E496" s="354"/>
      <c r="F496" s="354"/>
      <c r="G496" s="354"/>
      <c r="H496" s="354"/>
      <c r="I496" s="354"/>
      <c r="J496" s="354"/>
    </row>
    <row r="497" spans="2:15" ht="24.95" customHeight="1" x14ac:dyDescent="0.2">
      <c r="B497" s="390" t="s">
        <v>36</v>
      </c>
      <c r="C497" s="352" t="s">
        <v>47</v>
      </c>
      <c r="D497" s="352"/>
      <c r="E497" s="352"/>
      <c r="F497" s="352" t="s">
        <v>48</v>
      </c>
      <c r="G497" s="352"/>
      <c r="H497" s="352"/>
      <c r="I497" s="135" t="s">
        <v>52</v>
      </c>
      <c r="J497" s="137" t="s">
        <v>53</v>
      </c>
      <c r="M497" s="44"/>
    </row>
    <row r="498" spans="2:15" ht="24.95" customHeight="1" x14ac:dyDescent="0.2">
      <c r="B498" s="391"/>
      <c r="C498" s="133" t="s">
        <v>66</v>
      </c>
      <c r="D498" s="133" t="s">
        <v>67</v>
      </c>
      <c r="E498" s="185" t="s">
        <v>72</v>
      </c>
      <c r="F498" s="133" t="s">
        <v>69</v>
      </c>
      <c r="G498" s="133" t="s">
        <v>70</v>
      </c>
      <c r="H498" s="134" t="s">
        <v>71</v>
      </c>
      <c r="I498" s="136" t="s">
        <v>85</v>
      </c>
      <c r="J498" s="138" t="s">
        <v>86</v>
      </c>
      <c r="K498" s="19"/>
      <c r="M498" s="44"/>
    </row>
    <row r="499" spans="2:15" ht="24.95" customHeight="1" x14ac:dyDescent="0.2">
      <c r="B499" s="131" t="s">
        <v>114</v>
      </c>
      <c r="C499" s="244">
        <v>32761</v>
      </c>
      <c r="D499" s="244">
        <v>2156</v>
      </c>
      <c r="E499" s="252">
        <v>34917</v>
      </c>
      <c r="F499" s="244">
        <v>45854</v>
      </c>
      <c r="G499" s="244">
        <v>5833</v>
      </c>
      <c r="H499" s="246">
        <v>51687</v>
      </c>
      <c r="I499" s="248">
        <v>0.34996652189999999</v>
      </c>
      <c r="J499" s="250">
        <v>1.4802818111522</v>
      </c>
      <c r="K499" s="46"/>
      <c r="M499" s="44"/>
    </row>
    <row r="500" spans="2:15" ht="24.95" customHeight="1" x14ac:dyDescent="0.2">
      <c r="B500" s="131" t="s">
        <v>5</v>
      </c>
      <c r="C500" s="244">
        <v>61630</v>
      </c>
      <c r="D500" s="244">
        <v>20979</v>
      </c>
      <c r="E500" s="252">
        <v>82609</v>
      </c>
      <c r="F500" s="244">
        <v>92385</v>
      </c>
      <c r="G500" s="244">
        <v>24840</v>
      </c>
      <c r="H500" s="246">
        <v>117225</v>
      </c>
      <c r="I500" s="248">
        <v>0.39903853789999999</v>
      </c>
      <c r="J500" s="250">
        <v>1.4190342456633001</v>
      </c>
      <c r="K500" s="46"/>
      <c r="M500" s="44"/>
    </row>
    <row r="501" spans="2:15" ht="24.95" customHeight="1" x14ac:dyDescent="0.2">
      <c r="B501" s="131" t="s">
        <v>22</v>
      </c>
      <c r="C501" s="244">
        <v>59735</v>
      </c>
      <c r="D501" s="244">
        <v>8445</v>
      </c>
      <c r="E501" s="252">
        <v>68180</v>
      </c>
      <c r="F501" s="244">
        <v>95382</v>
      </c>
      <c r="G501" s="244">
        <v>12194</v>
      </c>
      <c r="H501" s="246">
        <v>107576</v>
      </c>
      <c r="I501" s="248">
        <v>0.37579852800000002</v>
      </c>
      <c r="J501" s="250">
        <v>1.5778234086242</v>
      </c>
      <c r="K501" s="46"/>
      <c r="M501" s="44"/>
    </row>
    <row r="502" spans="2:15" ht="24.95" customHeight="1" x14ac:dyDescent="0.2">
      <c r="B502" s="131" t="s">
        <v>7</v>
      </c>
      <c r="C502" s="244">
        <v>15511</v>
      </c>
      <c r="D502" s="244">
        <v>3671</v>
      </c>
      <c r="E502" s="252">
        <v>19182</v>
      </c>
      <c r="F502" s="244">
        <v>28136</v>
      </c>
      <c r="G502" s="244">
        <v>4680</v>
      </c>
      <c r="H502" s="246">
        <v>32816</v>
      </c>
      <c r="I502" s="248">
        <v>0.34164799689999997</v>
      </c>
      <c r="J502" s="250">
        <v>1.7107705140236</v>
      </c>
      <c r="K502" s="46"/>
      <c r="L502" s="184"/>
      <c r="M502" s="44"/>
    </row>
    <row r="503" spans="2:15" ht="24.95" customHeight="1" x14ac:dyDescent="0.2">
      <c r="B503" s="131" t="s">
        <v>8</v>
      </c>
      <c r="C503" s="244">
        <v>59078</v>
      </c>
      <c r="D503" s="244">
        <v>15155</v>
      </c>
      <c r="E503" s="252">
        <v>74233</v>
      </c>
      <c r="F503" s="244">
        <v>83903</v>
      </c>
      <c r="G503" s="244">
        <v>24702</v>
      </c>
      <c r="H503" s="246">
        <v>108605</v>
      </c>
      <c r="I503" s="248">
        <v>0.36142215960000001</v>
      </c>
      <c r="J503" s="250">
        <v>1.4630285721983001</v>
      </c>
      <c r="K503" s="46"/>
      <c r="M503" s="44"/>
    </row>
    <row r="504" spans="2:15" ht="24.95" customHeight="1" x14ac:dyDescent="0.2">
      <c r="B504" s="131" t="s">
        <v>9</v>
      </c>
      <c r="C504" s="244">
        <v>38096</v>
      </c>
      <c r="D504" s="244">
        <v>3978</v>
      </c>
      <c r="E504" s="252">
        <v>42074</v>
      </c>
      <c r="F504" s="244">
        <v>56755</v>
      </c>
      <c r="G504" s="244">
        <v>5696</v>
      </c>
      <c r="H504" s="246">
        <v>62451</v>
      </c>
      <c r="I504" s="248">
        <v>0.34289671399999999</v>
      </c>
      <c r="J504" s="250">
        <v>1.4843133526643999</v>
      </c>
      <c r="K504" s="46"/>
      <c r="M504" s="44"/>
    </row>
    <row r="505" spans="2:15" ht="24.95" customHeight="1" x14ac:dyDescent="0.2">
      <c r="B505" s="131" t="s">
        <v>10</v>
      </c>
      <c r="C505" s="244">
        <v>23141</v>
      </c>
      <c r="D505" s="244">
        <v>1267</v>
      </c>
      <c r="E505" s="252">
        <v>24408</v>
      </c>
      <c r="F505" s="244">
        <v>38068</v>
      </c>
      <c r="G505" s="244">
        <v>1824</v>
      </c>
      <c r="H505" s="246">
        <v>39892</v>
      </c>
      <c r="I505" s="248">
        <v>0.367485071</v>
      </c>
      <c r="J505" s="250">
        <v>1.6343821697804</v>
      </c>
      <c r="K505" s="46"/>
      <c r="M505" s="44"/>
    </row>
    <row r="506" spans="2:15" ht="24.95" customHeight="1" x14ac:dyDescent="0.2">
      <c r="B506" s="131" t="s">
        <v>11</v>
      </c>
      <c r="C506" s="244">
        <v>54517</v>
      </c>
      <c r="D506" s="244">
        <v>9661</v>
      </c>
      <c r="E506" s="252">
        <v>64178</v>
      </c>
      <c r="F506" s="244">
        <v>91943</v>
      </c>
      <c r="G506" s="244">
        <v>16028</v>
      </c>
      <c r="H506" s="246">
        <v>107971</v>
      </c>
      <c r="I506" s="248">
        <v>0.41235604669999998</v>
      </c>
      <c r="J506" s="250">
        <v>1.6823677895852001</v>
      </c>
      <c r="K506" s="46"/>
      <c r="M506" s="47"/>
    </row>
    <row r="507" spans="2:15" ht="24.95" customHeight="1" x14ac:dyDescent="0.2">
      <c r="B507" s="131" t="s">
        <v>12</v>
      </c>
      <c r="C507" s="244">
        <v>24043</v>
      </c>
      <c r="D507" s="244">
        <v>1660</v>
      </c>
      <c r="E507" s="252">
        <v>25703</v>
      </c>
      <c r="F507" s="244">
        <v>35477</v>
      </c>
      <c r="G507" s="244">
        <v>2351</v>
      </c>
      <c r="H507" s="246">
        <v>37828</v>
      </c>
      <c r="I507" s="248">
        <v>0.38973708800000001</v>
      </c>
      <c r="J507" s="250">
        <v>1.4717348169474</v>
      </c>
      <c r="K507" s="46"/>
      <c r="M507" s="47"/>
    </row>
    <row r="508" spans="2:15" ht="24.95" customHeight="1" x14ac:dyDescent="0.2">
      <c r="B508" s="132" t="s">
        <v>14</v>
      </c>
      <c r="C508" s="245">
        <v>368512</v>
      </c>
      <c r="D508" s="245">
        <v>66972</v>
      </c>
      <c r="E508" s="253">
        <v>435484</v>
      </c>
      <c r="F508" s="245">
        <v>567903</v>
      </c>
      <c r="G508" s="245">
        <v>98148</v>
      </c>
      <c r="H508" s="247">
        <v>666051</v>
      </c>
      <c r="I508" s="249">
        <v>0.37548399770000002</v>
      </c>
      <c r="J508" s="251">
        <v>1.5294499912741</v>
      </c>
      <c r="M508" s="47"/>
    </row>
    <row r="509" spans="2:15" ht="24.95" customHeight="1" x14ac:dyDescent="0.2">
      <c r="B509" s="48"/>
      <c r="C509" s="49"/>
      <c r="D509" s="49"/>
      <c r="E509" s="36"/>
      <c r="F509" s="49"/>
      <c r="G509" s="49"/>
      <c r="H509" s="36"/>
      <c r="I509" s="50"/>
      <c r="J509" s="51"/>
      <c r="K509" s="13"/>
      <c r="L509" s="13"/>
      <c r="M509" s="52"/>
      <c r="N509" s="13"/>
      <c r="O509" s="13"/>
    </row>
    <row r="510" spans="2:15" ht="24.95" customHeight="1" x14ac:dyDescent="0.2">
      <c r="B510" s="48"/>
      <c r="C510" s="53"/>
      <c r="D510" s="53"/>
      <c r="E510" s="54"/>
      <c r="F510" s="53"/>
      <c r="G510" s="53"/>
      <c r="H510" s="54"/>
      <c r="I510" s="50"/>
      <c r="J510" s="55"/>
    </row>
    <row r="511" spans="2:15" ht="24.95" customHeight="1" x14ac:dyDescent="0.2">
      <c r="B511" s="13"/>
      <c r="C511" s="13"/>
      <c r="D511" s="13"/>
      <c r="E511" s="13"/>
      <c r="F511" s="13"/>
      <c r="G511" s="13"/>
      <c r="H511" s="13"/>
      <c r="I511" s="13"/>
      <c r="J511" s="13"/>
    </row>
    <row r="512" spans="2:15" ht="24.95" customHeight="1" x14ac:dyDescent="0.2"/>
    <row r="513" spans="2:15" ht="24.95" customHeight="1" x14ac:dyDescent="0.2"/>
    <row r="514" spans="2:15" ht="24.95" customHeight="1" x14ac:dyDescent="0.2"/>
    <row r="515" spans="2:15" ht="24.95" customHeight="1" x14ac:dyDescent="0.2"/>
    <row r="516" spans="2:15" ht="24.95" customHeight="1" x14ac:dyDescent="0.2"/>
    <row r="517" spans="2:15" ht="24.95" customHeight="1" x14ac:dyDescent="0.2"/>
    <row r="518" spans="2:15" ht="24.95" customHeight="1" x14ac:dyDescent="0.2"/>
    <row r="519" spans="2:15" ht="24.95" customHeight="1" x14ac:dyDescent="0.2">
      <c r="G519" s="72"/>
    </row>
    <row r="520" spans="2:15" ht="24.95" customHeight="1" x14ac:dyDescent="0.2"/>
    <row r="521" spans="2:15" ht="24.95" customHeight="1" x14ac:dyDescent="0.2"/>
    <row r="522" spans="2:15" ht="25.5" customHeight="1" x14ac:dyDescent="0.2">
      <c r="B522" s="358" t="s">
        <v>161</v>
      </c>
      <c r="C522" s="358"/>
      <c r="D522" s="358"/>
      <c r="E522" s="358"/>
      <c r="F522" s="358"/>
      <c r="G522" s="358"/>
      <c r="H522" s="358"/>
      <c r="I522" s="358"/>
      <c r="J522" s="358"/>
      <c r="K522" s="358"/>
      <c r="L522" s="358"/>
      <c r="M522" s="358"/>
    </row>
    <row r="523" spans="2:15" ht="15" customHeight="1" x14ac:dyDescent="0.2">
      <c r="B523" s="56"/>
      <c r="C523" s="56"/>
      <c r="D523" s="56"/>
      <c r="E523" s="56"/>
      <c r="F523" s="56"/>
      <c r="G523" s="56"/>
    </row>
    <row r="524" spans="2:15" ht="24.95" customHeight="1" x14ac:dyDescent="0.2">
      <c r="B524" s="353" t="s">
        <v>13</v>
      </c>
      <c r="C524" s="353"/>
      <c r="D524" s="353"/>
      <c r="E524" s="353"/>
      <c r="F524" s="353"/>
      <c r="G524" s="353"/>
      <c r="H524" s="353"/>
      <c r="I524" s="38"/>
      <c r="J524" s="38"/>
      <c r="K524" s="38"/>
      <c r="L524" s="38"/>
      <c r="M524" s="13"/>
      <c r="N524" s="13"/>
      <c r="O524" s="13"/>
    </row>
    <row r="525" spans="2:15" ht="24.95" customHeight="1" x14ac:dyDescent="0.2">
      <c r="B525" s="130" t="s">
        <v>35</v>
      </c>
      <c r="C525" s="348" t="s">
        <v>62</v>
      </c>
      <c r="D525" s="348"/>
      <c r="E525" s="348" t="s">
        <v>110</v>
      </c>
      <c r="F525" s="348"/>
      <c r="G525" s="348" t="s">
        <v>0</v>
      </c>
      <c r="H525" s="348"/>
      <c r="I525" s="38"/>
      <c r="J525" s="38"/>
      <c r="K525" s="38"/>
      <c r="L525" s="38"/>
      <c r="M525" s="13"/>
      <c r="N525" s="13"/>
      <c r="O525" s="13"/>
    </row>
    <row r="526" spans="2:15" ht="24.95" customHeight="1" x14ac:dyDescent="0.2">
      <c r="B526" s="254" t="s">
        <v>176</v>
      </c>
      <c r="C526" s="347">
        <v>234693</v>
      </c>
      <c r="D526" s="347"/>
      <c r="E526" s="347">
        <v>38628</v>
      </c>
      <c r="F526" s="347"/>
      <c r="G526" s="346">
        <v>273321</v>
      </c>
      <c r="H526" s="357"/>
      <c r="I526" s="38"/>
      <c r="J526" s="38"/>
      <c r="K526" s="38"/>
      <c r="L526" s="38"/>
      <c r="M526" s="13"/>
      <c r="N526" s="13"/>
      <c r="O526" s="13"/>
    </row>
    <row r="527" spans="2:15" ht="24.95" customHeight="1" x14ac:dyDescent="0.2">
      <c r="B527" s="254" t="s">
        <v>156</v>
      </c>
      <c r="C527" s="344">
        <v>368512</v>
      </c>
      <c r="D527" s="344"/>
      <c r="E527" s="344">
        <v>66972</v>
      </c>
      <c r="F527" s="344"/>
      <c r="G527" s="346">
        <v>435484</v>
      </c>
      <c r="H527" s="357"/>
      <c r="I527" s="38"/>
      <c r="J527" s="38"/>
      <c r="K527" s="38"/>
      <c r="L527" s="38"/>
      <c r="M527" s="13"/>
      <c r="N527" s="13"/>
      <c r="O527" s="13"/>
    </row>
    <row r="528" spans="2:15" ht="24.95" customHeight="1" x14ac:dyDescent="0.2">
      <c r="B528" s="111" t="s">
        <v>43</v>
      </c>
      <c r="C528" s="349">
        <f>(C527-C526)/C526</f>
        <v>0.57018743635302294</v>
      </c>
      <c r="D528" s="349"/>
      <c r="E528" s="349">
        <f>(E527-E526)/E526</f>
        <v>0.73376825100963028</v>
      </c>
      <c r="F528" s="349"/>
      <c r="G528" s="349">
        <f>(G527-G526)/G526</f>
        <v>0.59330603941885185</v>
      </c>
      <c r="H528" s="349"/>
      <c r="I528" s="38"/>
      <c r="J528" s="38"/>
      <c r="K528" s="38"/>
      <c r="L528" s="38"/>
      <c r="M528" s="13"/>
      <c r="N528" s="13"/>
      <c r="O528" s="13"/>
    </row>
    <row r="529" spans="2:15" ht="24.95" customHeight="1" x14ac:dyDescent="0.2">
      <c r="B529" s="37"/>
      <c r="C529" s="38"/>
      <c r="D529" s="38"/>
      <c r="E529" s="38"/>
      <c r="F529" s="57"/>
      <c r="G529" s="37"/>
      <c r="H529" s="37"/>
      <c r="I529" s="38"/>
      <c r="J529" s="38"/>
      <c r="K529" s="38"/>
      <c r="L529" s="38"/>
      <c r="M529" s="13"/>
      <c r="N529" s="13"/>
      <c r="O529" s="13"/>
    </row>
    <row r="530" spans="2:15" ht="24.95" customHeight="1" x14ac:dyDescent="0.2">
      <c r="B530" s="37"/>
      <c r="C530" s="38"/>
      <c r="D530" s="38"/>
      <c r="E530" s="38"/>
      <c r="F530" s="57"/>
      <c r="G530" s="37"/>
      <c r="H530" s="37"/>
      <c r="I530" s="38"/>
      <c r="J530" s="38"/>
      <c r="K530" s="38"/>
      <c r="L530" s="38"/>
      <c r="M530" s="13"/>
      <c r="N530" s="13"/>
      <c r="O530" s="13"/>
    </row>
    <row r="531" spans="2:15" ht="24.95" customHeight="1" x14ac:dyDescent="0.2">
      <c r="B531" s="37"/>
      <c r="C531" s="38"/>
      <c r="D531" s="38"/>
      <c r="E531" s="38"/>
      <c r="F531" s="57"/>
      <c r="G531" s="37"/>
      <c r="H531" s="37"/>
      <c r="I531" s="38"/>
      <c r="J531" s="38"/>
      <c r="K531" s="38"/>
      <c r="L531" s="38"/>
      <c r="M531" s="13"/>
      <c r="N531" s="13"/>
      <c r="O531" s="13"/>
    </row>
    <row r="532" spans="2:15" ht="24.95" customHeight="1" x14ac:dyDescent="0.2">
      <c r="B532" s="37"/>
      <c r="C532" s="38"/>
      <c r="D532" s="38"/>
      <c r="E532" s="38"/>
      <c r="F532" s="57"/>
      <c r="G532" s="37"/>
      <c r="H532" s="37"/>
      <c r="I532" s="38"/>
      <c r="J532" s="38"/>
      <c r="K532" s="38"/>
      <c r="L532" s="38"/>
      <c r="M532" s="13"/>
      <c r="N532" s="13"/>
      <c r="O532" s="13"/>
    </row>
    <row r="533" spans="2:15" ht="24.95" customHeight="1" x14ac:dyDescent="0.2">
      <c r="B533" s="37"/>
      <c r="C533" s="38"/>
      <c r="D533" s="38"/>
      <c r="E533" s="38"/>
      <c r="F533" s="57"/>
      <c r="G533" s="37"/>
      <c r="H533" s="37"/>
      <c r="I533" s="38"/>
      <c r="J533" s="38"/>
      <c r="K533" s="38"/>
      <c r="L533" s="38"/>
      <c r="M533" s="13"/>
      <c r="N533" s="13"/>
      <c r="O533" s="13"/>
    </row>
    <row r="534" spans="2:15" ht="24.95" customHeight="1" x14ac:dyDescent="0.2">
      <c r="B534" s="37"/>
      <c r="C534" s="38"/>
      <c r="D534" s="38"/>
      <c r="E534" s="38"/>
      <c r="F534" s="57"/>
      <c r="G534" s="37"/>
      <c r="H534" s="37"/>
      <c r="I534" s="38"/>
      <c r="J534" s="38"/>
      <c r="K534" s="38"/>
      <c r="L534" s="38"/>
      <c r="M534" s="13"/>
      <c r="N534" s="13"/>
      <c r="O534" s="13"/>
    </row>
    <row r="535" spans="2:15" ht="24.95" customHeight="1" x14ac:dyDescent="0.2">
      <c r="B535" s="37"/>
      <c r="C535" s="38"/>
      <c r="D535" s="38"/>
      <c r="E535" s="38"/>
      <c r="F535" s="57"/>
      <c r="G535" s="37"/>
      <c r="H535" s="37"/>
      <c r="I535" s="38"/>
      <c r="J535" s="38"/>
      <c r="K535" s="38"/>
      <c r="L535" s="38"/>
      <c r="M535" s="13"/>
      <c r="N535" s="13"/>
      <c r="O535" s="13"/>
    </row>
    <row r="536" spans="2:15" ht="24.95" customHeight="1" x14ac:dyDescent="0.2">
      <c r="B536" s="360"/>
      <c r="C536" s="360"/>
      <c r="D536" s="360"/>
      <c r="E536" s="360"/>
      <c r="F536" s="360"/>
      <c r="G536" s="360"/>
      <c r="H536" s="360"/>
      <c r="I536" s="360"/>
      <c r="J536" s="360"/>
      <c r="K536" s="360"/>
      <c r="L536" s="360"/>
      <c r="M536" s="58"/>
      <c r="N536" s="58"/>
      <c r="O536" s="58"/>
    </row>
    <row r="537" spans="2:15" ht="24.95" customHeight="1" x14ac:dyDescent="0.2"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</row>
    <row r="538" spans="2:15" ht="24.95" customHeight="1" x14ac:dyDescent="0.2"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</row>
    <row r="539" spans="2:15" ht="24.95" customHeight="1" x14ac:dyDescent="0.2"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</row>
    <row r="540" spans="2:15" ht="24.95" customHeight="1" x14ac:dyDescent="0.2"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58"/>
      <c r="N540" s="58"/>
      <c r="O540" s="58"/>
    </row>
    <row r="541" spans="2:15" ht="24.95" customHeight="1" x14ac:dyDescent="0.2">
      <c r="B541" s="355" t="s">
        <v>15</v>
      </c>
      <c r="C541" s="355"/>
      <c r="D541" s="355"/>
      <c r="E541" s="355"/>
      <c r="F541" s="355"/>
      <c r="G541" s="355"/>
      <c r="H541" s="355"/>
      <c r="I541" s="355"/>
      <c r="J541" s="355"/>
    </row>
    <row r="542" spans="2:15" ht="24.95" customHeight="1" x14ac:dyDescent="0.2">
      <c r="B542" s="139" t="s">
        <v>35</v>
      </c>
      <c r="C542" s="350" t="s">
        <v>40</v>
      </c>
      <c r="D542" s="350"/>
      <c r="E542" s="350" t="s">
        <v>41</v>
      </c>
      <c r="F542" s="350"/>
      <c r="G542" s="350" t="s">
        <v>42</v>
      </c>
      <c r="H542" s="350"/>
      <c r="I542" s="350" t="s">
        <v>89</v>
      </c>
      <c r="J542" s="350"/>
      <c r="L542" s="39"/>
    </row>
    <row r="543" spans="2:15" ht="24.95" customHeight="1" x14ac:dyDescent="0.2">
      <c r="B543" s="255" t="s">
        <v>176</v>
      </c>
      <c r="C543" s="347">
        <v>376592</v>
      </c>
      <c r="D543" s="347"/>
      <c r="E543" s="347">
        <v>58751</v>
      </c>
      <c r="F543" s="347"/>
      <c r="G543" s="346">
        <v>435343</v>
      </c>
      <c r="H543" s="346"/>
      <c r="I543" s="356">
        <v>0.29203072289999998</v>
      </c>
      <c r="J543" s="356"/>
    </row>
    <row r="544" spans="2:15" ht="24.95" customHeight="1" x14ac:dyDescent="0.2">
      <c r="B544" s="255" t="s">
        <v>156</v>
      </c>
      <c r="C544" s="344">
        <v>567903</v>
      </c>
      <c r="D544" s="344"/>
      <c r="E544" s="344">
        <v>98148</v>
      </c>
      <c r="F544" s="344"/>
      <c r="G544" s="346">
        <v>666051</v>
      </c>
      <c r="H544" s="346"/>
      <c r="I544" s="345">
        <v>0.37548399770000002</v>
      </c>
      <c r="J544" s="345"/>
    </row>
    <row r="545" spans="2:14" ht="24.95" customHeight="1" x14ac:dyDescent="0.2">
      <c r="B545" s="103" t="s">
        <v>43</v>
      </c>
      <c r="C545" s="351">
        <f>(C544-C543)/C543</f>
        <v>0.50800601181119087</v>
      </c>
      <c r="D545" s="351"/>
      <c r="E545" s="351">
        <f>(E544-E543)/E543</f>
        <v>0.67057581998604276</v>
      </c>
      <c r="F545" s="351"/>
      <c r="G545" s="351">
        <f>(G544-G543)/G543</f>
        <v>0.52994535343395899</v>
      </c>
      <c r="H545" s="351"/>
      <c r="I545" s="351">
        <f>(I544-I543)/I543</f>
        <v>0.28576881901763779</v>
      </c>
      <c r="J545" s="351"/>
    </row>
    <row r="546" spans="2:14" ht="24.95" customHeight="1" x14ac:dyDescent="0.2">
      <c r="B546" s="37"/>
      <c r="C546" s="38"/>
      <c r="D546" s="38"/>
      <c r="E546" s="38"/>
      <c r="F546" s="38"/>
      <c r="G546" s="40"/>
      <c r="H546" s="40"/>
      <c r="I546" s="40"/>
      <c r="J546" s="40"/>
      <c r="K546" s="13"/>
    </row>
    <row r="547" spans="2:14" ht="24.95" customHeight="1" x14ac:dyDescent="0.2"/>
    <row r="548" spans="2:14" ht="24.95" customHeight="1" x14ac:dyDescent="0.2"/>
    <row r="549" spans="2:14" ht="24.95" customHeight="1" x14ac:dyDescent="0.2"/>
    <row r="550" spans="2:14" ht="24.95" customHeight="1" x14ac:dyDescent="0.2">
      <c r="L550" s="41"/>
    </row>
    <row r="551" spans="2:14" ht="24.95" customHeight="1" x14ac:dyDescent="0.2"/>
    <row r="552" spans="2:14" ht="24.95" customHeight="1" x14ac:dyDescent="0.2"/>
    <row r="553" spans="2:14" ht="24.95" customHeight="1" x14ac:dyDescent="0.2">
      <c r="L553" s="27"/>
    </row>
    <row r="554" spans="2:14" ht="24.95" customHeight="1" x14ac:dyDescent="0.2"/>
    <row r="555" spans="2:14" ht="24.95" customHeight="1" x14ac:dyDescent="0.2">
      <c r="M555" s="31">
        <v>6</v>
      </c>
    </row>
    <row r="556" spans="2:14" s="123" customFormat="1" ht="25.5" customHeight="1" x14ac:dyDescent="0.2">
      <c r="B556" s="377" t="s">
        <v>162</v>
      </c>
      <c r="C556" s="377"/>
      <c r="D556" s="377"/>
      <c r="E556" s="377"/>
      <c r="F556" s="377"/>
      <c r="G556" s="377"/>
      <c r="H556" s="377"/>
      <c r="I556" s="377"/>
      <c r="J556" s="377"/>
      <c r="K556" s="377"/>
      <c r="L556" s="377"/>
      <c r="M556" s="377"/>
    </row>
    <row r="557" spans="2:14" ht="15" customHeight="1" x14ac:dyDescent="0.2">
      <c r="B557" s="28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</row>
    <row r="558" spans="2:14" ht="24.95" customHeight="1" x14ac:dyDescent="0.2">
      <c r="B558" s="401" t="s">
        <v>13</v>
      </c>
      <c r="C558" s="401"/>
      <c r="D558" s="401"/>
      <c r="E558" s="401"/>
      <c r="F558" s="401"/>
      <c r="G558" s="401"/>
      <c r="H558" s="401"/>
      <c r="I558" s="402"/>
      <c r="J558" s="402"/>
      <c r="K558" s="402"/>
      <c r="L558" s="402"/>
      <c r="M558" s="402"/>
      <c r="N558" s="402"/>
    </row>
    <row r="559" spans="2:14" ht="24.95" customHeight="1" x14ac:dyDescent="0.2">
      <c r="B559" s="91" t="s">
        <v>35</v>
      </c>
      <c r="C559" s="359" t="s">
        <v>51</v>
      </c>
      <c r="D559" s="359"/>
      <c r="E559" s="359" t="s">
        <v>50</v>
      </c>
      <c r="F559" s="359"/>
      <c r="G559" s="359" t="s">
        <v>0</v>
      </c>
      <c r="H559" s="359"/>
    </row>
    <row r="560" spans="2:14" ht="24.95" customHeight="1" x14ac:dyDescent="0.2">
      <c r="B560" s="256" t="s">
        <v>159</v>
      </c>
      <c r="C560" s="347">
        <v>1047535</v>
      </c>
      <c r="D560" s="347"/>
      <c r="E560" s="347">
        <v>198981</v>
      </c>
      <c r="F560" s="347"/>
      <c r="G560" s="346">
        <v>1246516</v>
      </c>
      <c r="H560" s="346"/>
    </row>
    <row r="561" spans="2:15" ht="24.95" customHeight="1" x14ac:dyDescent="0.2">
      <c r="B561" s="256" t="s">
        <v>160</v>
      </c>
      <c r="C561" s="344">
        <v>1103805</v>
      </c>
      <c r="D561" s="344"/>
      <c r="E561" s="344">
        <v>168265</v>
      </c>
      <c r="F561" s="344"/>
      <c r="G561" s="346">
        <v>1272070</v>
      </c>
      <c r="H561" s="346"/>
    </row>
    <row r="562" spans="2:15" ht="24.95" customHeight="1" x14ac:dyDescent="0.2">
      <c r="B562" s="111" t="s">
        <v>43</v>
      </c>
      <c r="C562" s="349">
        <f>(C561-C560)/C560</f>
        <v>5.3716582262167849E-2</v>
      </c>
      <c r="D562" s="349"/>
      <c r="E562" s="349">
        <f>(E561-E560)/E560</f>
        <v>-0.15436649730376267</v>
      </c>
      <c r="F562" s="349"/>
      <c r="G562" s="349">
        <f>(G561-G560)/G560</f>
        <v>2.0500338543588691E-2</v>
      </c>
      <c r="H562" s="349"/>
    </row>
    <row r="563" spans="2:15" ht="24.95" customHeight="1" x14ac:dyDescent="0.2">
      <c r="B563" s="33"/>
      <c r="C563" s="34"/>
      <c r="D563" s="34"/>
      <c r="E563" s="34"/>
      <c r="F563" s="34"/>
      <c r="G563" s="34"/>
      <c r="H563" s="34"/>
      <c r="I563" s="13"/>
      <c r="J563" s="13"/>
      <c r="K563" s="13"/>
      <c r="L563" s="13"/>
      <c r="M563" s="13"/>
      <c r="N563" s="13"/>
      <c r="O563" s="13"/>
    </row>
    <row r="564" spans="2:15" ht="24.95" customHeight="1" x14ac:dyDescent="0.2">
      <c r="B564" s="33"/>
      <c r="C564" s="34"/>
      <c r="D564" s="34"/>
      <c r="E564" s="34"/>
      <c r="F564" s="34"/>
      <c r="G564" s="34"/>
      <c r="H564" s="34"/>
      <c r="I564" s="13"/>
      <c r="J564" s="13"/>
      <c r="K564" s="13"/>
      <c r="L564" s="13"/>
      <c r="M564" s="13"/>
      <c r="N564" s="13"/>
      <c r="O564" s="13"/>
    </row>
    <row r="565" spans="2:15" ht="24.95" customHeight="1" x14ac:dyDescent="0.2">
      <c r="B565" s="33"/>
      <c r="C565" s="34"/>
      <c r="D565" s="34"/>
      <c r="E565" s="34"/>
      <c r="F565" s="34"/>
      <c r="G565" s="34"/>
      <c r="H565" s="34"/>
      <c r="I565" s="13"/>
      <c r="J565" s="13"/>
      <c r="K565" s="13"/>
      <c r="L565" s="13"/>
      <c r="M565" s="13"/>
      <c r="N565" s="13"/>
      <c r="O565" s="13"/>
    </row>
    <row r="566" spans="2:15" ht="24.95" customHeight="1" x14ac:dyDescent="0.2">
      <c r="B566" s="33"/>
      <c r="C566" s="34"/>
      <c r="D566" s="34"/>
      <c r="E566" s="34"/>
      <c r="F566" s="34"/>
      <c r="G566" s="34"/>
      <c r="H566" s="34"/>
      <c r="I566" s="13"/>
      <c r="J566" s="13"/>
      <c r="K566" s="13"/>
      <c r="L566" s="13"/>
      <c r="M566" s="13"/>
      <c r="N566" s="13"/>
      <c r="O566" s="13"/>
    </row>
    <row r="567" spans="2:15" ht="24.95" customHeight="1" x14ac:dyDescent="0.2">
      <c r="B567" s="33"/>
      <c r="C567" s="34"/>
      <c r="D567" s="34"/>
      <c r="E567" s="34"/>
      <c r="F567" s="34"/>
      <c r="G567" s="34"/>
      <c r="H567" s="34"/>
      <c r="I567" s="13"/>
      <c r="J567" s="13"/>
      <c r="K567" s="13"/>
      <c r="L567" s="13"/>
      <c r="M567" s="13"/>
      <c r="N567" s="13"/>
      <c r="O567" s="13"/>
    </row>
    <row r="568" spans="2:15" ht="24.95" customHeight="1" x14ac:dyDescent="0.2">
      <c r="B568" s="33"/>
      <c r="C568" s="34"/>
      <c r="D568" s="34"/>
      <c r="E568" s="34"/>
      <c r="F568" s="34"/>
      <c r="G568" s="34"/>
      <c r="H568" s="34"/>
      <c r="I568" s="13"/>
      <c r="J568" s="13"/>
      <c r="K568" s="13"/>
      <c r="L568" s="13"/>
      <c r="M568" s="13"/>
      <c r="N568" s="13"/>
      <c r="O568" s="13"/>
    </row>
    <row r="569" spans="2:15" ht="24.95" customHeight="1" x14ac:dyDescent="0.2">
      <c r="B569" s="33"/>
      <c r="C569" s="34"/>
      <c r="D569" s="34"/>
      <c r="E569" s="34"/>
      <c r="F569" s="34"/>
      <c r="G569" s="34"/>
      <c r="H569" s="34"/>
      <c r="I569" s="13"/>
      <c r="J569" s="13"/>
      <c r="K569" s="13"/>
      <c r="L569" s="13"/>
      <c r="M569" s="13"/>
      <c r="N569" s="13"/>
      <c r="O569" s="13"/>
    </row>
    <row r="570" spans="2:15" ht="24.95" customHeight="1" x14ac:dyDescent="0.2">
      <c r="B570" s="33"/>
      <c r="C570" s="34"/>
      <c r="D570" s="34"/>
      <c r="E570" s="34"/>
      <c r="F570" s="34"/>
      <c r="G570" s="34"/>
      <c r="H570" s="34"/>
      <c r="I570" s="13"/>
      <c r="J570" s="13"/>
      <c r="K570" s="13"/>
      <c r="L570" s="13"/>
      <c r="M570" s="13"/>
      <c r="N570" s="13"/>
      <c r="O570" s="13"/>
    </row>
    <row r="571" spans="2:15" ht="24.95" customHeight="1" x14ac:dyDescent="0.2">
      <c r="B571" s="33"/>
      <c r="C571" s="34"/>
      <c r="D571" s="34"/>
      <c r="E571" s="34"/>
      <c r="F571" s="34"/>
      <c r="G571" s="34"/>
      <c r="H571" s="34"/>
      <c r="I571" s="13"/>
      <c r="J571" s="13"/>
      <c r="K571" s="13"/>
      <c r="L571" s="13"/>
      <c r="M571" s="13"/>
      <c r="N571" s="13"/>
      <c r="O571" s="13"/>
    </row>
    <row r="572" spans="2:15" ht="24.95" customHeight="1" x14ac:dyDescent="0.2"/>
    <row r="573" spans="2:15" ht="24.95" customHeight="1" x14ac:dyDescent="0.2"/>
    <row r="574" spans="2:15" ht="24.95" customHeight="1" x14ac:dyDescent="0.2"/>
    <row r="575" spans="2:15" ht="24.95" customHeight="1" x14ac:dyDescent="0.2"/>
    <row r="576" spans="2:15" ht="24.95" customHeight="1" x14ac:dyDescent="0.2"/>
    <row r="577" spans="2:12" ht="24.95" customHeight="1" x14ac:dyDescent="0.2"/>
    <row r="578" spans="2:12" ht="24.95" customHeight="1" x14ac:dyDescent="0.2"/>
    <row r="579" spans="2:12" ht="24.95" customHeight="1" x14ac:dyDescent="0.2"/>
    <row r="580" spans="2:12" ht="24.95" customHeight="1" x14ac:dyDescent="0.2"/>
    <row r="581" spans="2:12" ht="24.95" customHeight="1" x14ac:dyDescent="0.2"/>
    <row r="582" spans="2:12" ht="24.95" customHeight="1" x14ac:dyDescent="0.2"/>
    <row r="583" spans="2:12" ht="24.95" customHeight="1" x14ac:dyDescent="0.2"/>
    <row r="584" spans="2:12" ht="24.95" customHeight="1" x14ac:dyDescent="0.2">
      <c r="B584" s="355" t="s">
        <v>15</v>
      </c>
      <c r="C584" s="355"/>
      <c r="D584" s="355"/>
      <c r="E584" s="355"/>
      <c r="F584" s="355"/>
      <c r="G584" s="355"/>
      <c r="H584" s="355"/>
      <c r="I584" s="355"/>
      <c r="J584" s="355"/>
    </row>
    <row r="585" spans="2:12" ht="24.95" customHeight="1" x14ac:dyDescent="0.2">
      <c r="B585" s="139" t="s">
        <v>35</v>
      </c>
      <c r="C585" s="350" t="s">
        <v>40</v>
      </c>
      <c r="D585" s="350"/>
      <c r="E585" s="350" t="s">
        <v>41</v>
      </c>
      <c r="F585" s="350"/>
      <c r="G585" s="350" t="s">
        <v>42</v>
      </c>
      <c r="H585" s="350"/>
      <c r="I585" s="350" t="s">
        <v>89</v>
      </c>
      <c r="J585" s="350"/>
      <c r="L585" s="39"/>
    </row>
    <row r="586" spans="2:12" ht="24.95" customHeight="1" x14ac:dyDescent="0.2">
      <c r="B586" s="257" t="s">
        <v>159</v>
      </c>
      <c r="C586" s="347">
        <v>1682382</v>
      </c>
      <c r="D586" s="347"/>
      <c r="E586" s="347">
        <v>310032</v>
      </c>
      <c r="F586" s="347"/>
      <c r="G586" s="346">
        <v>1992414</v>
      </c>
      <c r="H586" s="346"/>
      <c r="I586" s="356">
        <v>0.24121767481441</v>
      </c>
      <c r="J586" s="356"/>
    </row>
    <row r="587" spans="2:12" ht="24.95" customHeight="1" x14ac:dyDescent="0.2">
      <c r="B587" s="257" t="s">
        <v>160</v>
      </c>
      <c r="C587" s="344">
        <v>1741166</v>
      </c>
      <c r="D587" s="344"/>
      <c r="E587" s="344">
        <v>246207</v>
      </c>
      <c r="F587" s="344"/>
      <c r="G587" s="346">
        <v>1987373</v>
      </c>
      <c r="H587" s="346"/>
      <c r="I587" s="345">
        <v>0.2250603675798</v>
      </c>
      <c r="J587" s="345"/>
    </row>
    <row r="588" spans="2:12" ht="24.95" customHeight="1" x14ac:dyDescent="0.2">
      <c r="B588" s="103" t="s">
        <v>43</v>
      </c>
      <c r="C588" s="351">
        <f>(C587-C586)/C586</f>
        <v>3.494093493629865E-2</v>
      </c>
      <c r="D588" s="351"/>
      <c r="E588" s="351">
        <f>(E587-E586)/E586</f>
        <v>-0.20586584610620839</v>
      </c>
      <c r="F588" s="351"/>
      <c r="G588" s="351">
        <f>(G587-G586)/G586</f>
        <v>-2.5300966566185541E-3</v>
      </c>
      <c r="H588" s="351"/>
      <c r="I588" s="351">
        <f>(I587-I586)/I586</f>
        <v>-6.6982269218212334E-2</v>
      </c>
      <c r="J588" s="351"/>
    </row>
    <row r="589" spans="2:12" ht="24.95" customHeight="1" x14ac:dyDescent="0.2">
      <c r="B589" s="37"/>
      <c r="C589" s="38"/>
      <c r="D589" s="38"/>
      <c r="E589" s="38"/>
      <c r="F589" s="38"/>
      <c r="G589" s="40"/>
      <c r="H589" s="40"/>
      <c r="I589" s="40"/>
      <c r="J589" s="40"/>
      <c r="K589" s="13"/>
    </row>
    <row r="590" spans="2:12" ht="24.95" customHeight="1" x14ac:dyDescent="0.2"/>
    <row r="591" spans="2:12" ht="24.95" customHeight="1" x14ac:dyDescent="0.2"/>
    <row r="592" spans="2:12" ht="24.95" customHeight="1" x14ac:dyDescent="0.2"/>
    <row r="593" spans="12:15" ht="24.95" customHeight="1" x14ac:dyDescent="0.2">
      <c r="L593" s="41"/>
    </row>
    <row r="594" spans="12:15" ht="24.95" customHeight="1" x14ac:dyDescent="0.2"/>
    <row r="595" spans="12:15" ht="24.95" customHeight="1" x14ac:dyDescent="0.2"/>
    <row r="596" spans="12:15" ht="24.95" customHeight="1" x14ac:dyDescent="0.2">
      <c r="L596" s="27"/>
    </row>
    <row r="597" spans="12:15" ht="24.95" customHeight="1" x14ac:dyDescent="0.2"/>
    <row r="598" spans="12:15" ht="24.95" customHeight="1" x14ac:dyDescent="0.2"/>
    <row r="599" spans="12:15" ht="24.95" customHeight="1" x14ac:dyDescent="0.2"/>
    <row r="600" spans="12:15" ht="24.95" customHeight="1" x14ac:dyDescent="0.2"/>
    <row r="601" spans="12:15" ht="24.95" customHeight="1" x14ac:dyDescent="0.2"/>
    <row r="602" spans="12:15" ht="24.95" customHeight="1" x14ac:dyDescent="0.2"/>
    <row r="603" spans="12:15" ht="24.95" customHeight="1" x14ac:dyDescent="0.2"/>
    <row r="604" spans="12:15" ht="24.95" customHeight="1" x14ac:dyDescent="0.2"/>
    <row r="605" spans="12:15" ht="24.95" customHeight="1" x14ac:dyDescent="0.2"/>
    <row r="606" spans="12:15" ht="24.95" customHeight="1" x14ac:dyDescent="0.2">
      <c r="O606" s="31"/>
    </row>
    <row r="607" spans="12:15" ht="24.95" customHeight="1" x14ac:dyDescent="0.2">
      <c r="O607" s="31"/>
    </row>
    <row r="608" spans="12:15" ht="24.95" customHeight="1" x14ac:dyDescent="0.2">
      <c r="O608" s="31"/>
    </row>
    <row r="609" spans="2:15" ht="24.95" customHeight="1" x14ac:dyDescent="0.2"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</row>
    <row r="610" spans="2:15" ht="24.95" customHeight="1" x14ac:dyDescent="0.2"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</row>
    <row r="611" spans="2:15" ht="24.95" customHeight="1" x14ac:dyDescent="0.2"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</row>
    <row r="612" spans="2:15" ht="24.95" customHeight="1" x14ac:dyDescent="0.2"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</row>
    <row r="613" spans="2:15" ht="24.95" customHeight="1" x14ac:dyDescent="0.2"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</row>
    <row r="614" spans="2:15" ht="24.95" customHeight="1" x14ac:dyDescent="0.2"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</row>
    <row r="615" spans="2:15" ht="24.95" customHeight="1" x14ac:dyDescent="0.2"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</row>
    <row r="616" spans="2:15" ht="24.95" customHeight="1" x14ac:dyDescent="0.2"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</row>
    <row r="617" spans="2:15" ht="24.95" customHeight="1" x14ac:dyDescent="0.2"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</row>
    <row r="618" spans="2:15" ht="24.95" customHeight="1" x14ac:dyDescent="0.2"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M618" s="31">
        <v>7</v>
      </c>
      <c r="N618" s="118"/>
      <c r="O618" s="13"/>
    </row>
    <row r="619" spans="2:15" ht="25.5" customHeight="1" x14ac:dyDescent="0.2">
      <c r="B619" s="343" t="s">
        <v>119</v>
      </c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</row>
    <row r="620" spans="2:15" ht="15" customHeight="1" x14ac:dyDescent="0.2"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117"/>
    </row>
    <row r="621" spans="2:15" ht="25.5" customHeight="1" x14ac:dyDescent="0.2">
      <c r="B621" s="343" t="s">
        <v>77</v>
      </c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</row>
    <row r="622" spans="2:15" ht="15" customHeight="1" x14ac:dyDescent="0.2">
      <c r="B622" s="400"/>
      <c r="C622" s="400"/>
      <c r="D622" s="400"/>
      <c r="E622" s="400"/>
      <c r="F622" s="400"/>
      <c r="G622" s="400"/>
      <c r="M622" s="13"/>
      <c r="N622" s="13"/>
      <c r="O622" s="13"/>
    </row>
    <row r="623" spans="2:15" ht="24.95" customHeight="1" x14ac:dyDescent="0.2">
      <c r="B623" s="354" t="s">
        <v>17</v>
      </c>
      <c r="C623" s="354"/>
      <c r="D623" s="354"/>
      <c r="E623" s="354"/>
      <c r="F623" s="354"/>
      <c r="G623" s="354"/>
      <c r="H623" s="354"/>
      <c r="I623" s="354"/>
      <c r="J623" s="354"/>
    </row>
    <row r="624" spans="2:15" ht="24.95" customHeight="1" x14ac:dyDescent="0.2">
      <c r="B624" s="390" t="s">
        <v>36</v>
      </c>
      <c r="C624" s="352" t="s">
        <v>47</v>
      </c>
      <c r="D624" s="352"/>
      <c r="E624" s="352"/>
      <c r="F624" s="352" t="s">
        <v>48</v>
      </c>
      <c r="G624" s="352"/>
      <c r="H624" s="352"/>
      <c r="I624" s="135" t="s">
        <v>52</v>
      </c>
      <c r="J624" s="137" t="s">
        <v>53</v>
      </c>
      <c r="M624" s="44"/>
    </row>
    <row r="625" spans="2:15" ht="24.95" customHeight="1" x14ac:dyDescent="0.2">
      <c r="B625" s="391"/>
      <c r="C625" s="133" t="s">
        <v>66</v>
      </c>
      <c r="D625" s="133" t="s">
        <v>67</v>
      </c>
      <c r="E625" s="185" t="s">
        <v>72</v>
      </c>
      <c r="F625" s="133" t="s">
        <v>69</v>
      </c>
      <c r="G625" s="133" t="s">
        <v>70</v>
      </c>
      <c r="H625" s="134" t="s">
        <v>71</v>
      </c>
      <c r="I625" s="136" t="s">
        <v>85</v>
      </c>
      <c r="J625" s="138" t="s">
        <v>86</v>
      </c>
      <c r="K625" s="19"/>
      <c r="M625" s="44"/>
    </row>
    <row r="626" spans="2:15" ht="24.95" customHeight="1" x14ac:dyDescent="0.2">
      <c r="B626" s="131" t="s">
        <v>114</v>
      </c>
      <c r="C626" s="258">
        <v>237</v>
      </c>
      <c r="D626" s="258">
        <v>0</v>
      </c>
      <c r="E626" s="266">
        <v>237</v>
      </c>
      <c r="F626" s="258">
        <v>436</v>
      </c>
      <c r="G626" s="258">
        <v>0</v>
      </c>
      <c r="H626" s="260">
        <v>436</v>
      </c>
      <c r="I626" s="262">
        <v>0.17531770620000001</v>
      </c>
      <c r="J626" s="264">
        <v>1.8396624472573999</v>
      </c>
      <c r="K626" s="46"/>
      <c r="M626" s="44"/>
    </row>
    <row r="627" spans="2:15" ht="24.95" customHeight="1" x14ac:dyDescent="0.2">
      <c r="B627" s="131" t="s">
        <v>5</v>
      </c>
      <c r="C627" s="258">
        <v>1299</v>
      </c>
      <c r="D627" s="258">
        <v>274</v>
      </c>
      <c r="E627" s="266">
        <v>1573</v>
      </c>
      <c r="F627" s="258">
        <v>2271</v>
      </c>
      <c r="G627" s="258">
        <v>578</v>
      </c>
      <c r="H627" s="260">
        <v>2849</v>
      </c>
      <c r="I627" s="262">
        <v>0.152605885</v>
      </c>
      <c r="J627" s="264">
        <v>1.8111888111887999</v>
      </c>
      <c r="K627" s="46"/>
      <c r="M627" s="44"/>
    </row>
    <row r="628" spans="2:15" ht="24.95" customHeight="1" x14ac:dyDescent="0.2">
      <c r="B628" s="131" t="s">
        <v>22</v>
      </c>
      <c r="C628" s="258">
        <v>2780</v>
      </c>
      <c r="D628" s="258">
        <v>529</v>
      </c>
      <c r="E628" s="266">
        <v>3309</v>
      </c>
      <c r="F628" s="258">
        <v>4847</v>
      </c>
      <c r="G628" s="258">
        <v>609</v>
      </c>
      <c r="H628" s="260">
        <v>5456</v>
      </c>
      <c r="I628" s="262">
        <v>0.21141042709999999</v>
      </c>
      <c r="J628" s="264">
        <v>1.6488365064974</v>
      </c>
      <c r="K628" s="46"/>
      <c r="M628" s="44"/>
    </row>
    <row r="629" spans="2:15" ht="24.95" customHeight="1" x14ac:dyDescent="0.2">
      <c r="B629" s="131" t="s">
        <v>7</v>
      </c>
      <c r="C629" s="258">
        <v>216</v>
      </c>
      <c r="D629" s="258">
        <v>241</v>
      </c>
      <c r="E629" s="266">
        <v>457</v>
      </c>
      <c r="F629" s="258">
        <v>216</v>
      </c>
      <c r="G629" s="258">
        <v>241</v>
      </c>
      <c r="H629" s="260">
        <v>457</v>
      </c>
      <c r="I629" s="262">
        <v>0.103683052</v>
      </c>
      <c r="J629" s="264">
        <v>1</v>
      </c>
      <c r="K629" s="46"/>
      <c r="M629" s="44"/>
    </row>
    <row r="630" spans="2:15" ht="24.95" customHeight="1" x14ac:dyDescent="0.2">
      <c r="B630" s="131" t="s">
        <v>8</v>
      </c>
      <c r="C630" s="258">
        <v>437</v>
      </c>
      <c r="D630" s="258">
        <v>212</v>
      </c>
      <c r="E630" s="266">
        <v>649</v>
      </c>
      <c r="F630" s="258">
        <v>1302</v>
      </c>
      <c r="G630" s="258">
        <v>364</v>
      </c>
      <c r="H630" s="260">
        <v>1666</v>
      </c>
      <c r="I630" s="262">
        <v>0.13167025090000001</v>
      </c>
      <c r="J630" s="264">
        <v>2.5670261941448</v>
      </c>
      <c r="K630" s="46"/>
      <c r="M630" s="44"/>
    </row>
    <row r="631" spans="2:15" ht="24.95" customHeight="1" x14ac:dyDescent="0.2">
      <c r="B631" s="131" t="s">
        <v>9</v>
      </c>
      <c r="C631" s="258">
        <v>543</v>
      </c>
      <c r="D631" s="258">
        <v>68</v>
      </c>
      <c r="E631" s="266">
        <v>611</v>
      </c>
      <c r="F631" s="258">
        <v>1706</v>
      </c>
      <c r="G631" s="258">
        <v>94</v>
      </c>
      <c r="H631" s="260">
        <v>1800</v>
      </c>
      <c r="I631" s="262">
        <v>0.21901601909999999</v>
      </c>
      <c r="J631" s="264">
        <v>2.9459901800327</v>
      </c>
      <c r="K631" s="46"/>
      <c r="M631" s="44"/>
    </row>
    <row r="632" spans="2:15" ht="24.95" customHeight="1" x14ac:dyDescent="0.2">
      <c r="B632" s="131" t="s">
        <v>10</v>
      </c>
      <c r="C632" s="258">
        <v>76</v>
      </c>
      <c r="D632" s="258">
        <v>2</v>
      </c>
      <c r="E632" s="266">
        <v>78</v>
      </c>
      <c r="F632" s="258">
        <v>143</v>
      </c>
      <c r="G632" s="258">
        <v>3</v>
      </c>
      <c r="H632" s="260">
        <v>146</v>
      </c>
      <c r="I632" s="262">
        <v>3.11346872E-2</v>
      </c>
      <c r="J632" s="264">
        <v>1.8717948717949</v>
      </c>
      <c r="K632" s="46"/>
      <c r="M632" s="44"/>
    </row>
    <row r="633" spans="2:15" ht="24.95" customHeight="1" x14ac:dyDescent="0.2">
      <c r="B633" s="131" t="s">
        <v>11</v>
      </c>
      <c r="C633" s="258">
        <v>144</v>
      </c>
      <c r="D633" s="258">
        <v>34</v>
      </c>
      <c r="E633" s="266">
        <v>178</v>
      </c>
      <c r="F633" s="258">
        <v>733</v>
      </c>
      <c r="G633" s="258">
        <v>238</v>
      </c>
      <c r="H633" s="260">
        <v>971</v>
      </c>
      <c r="I633" s="262">
        <v>0.13154457180000001</v>
      </c>
      <c r="J633" s="264">
        <v>5.4550561797753003</v>
      </c>
      <c r="K633" s="46"/>
      <c r="M633" s="47"/>
    </row>
    <row r="634" spans="2:15" ht="24.95" customHeight="1" x14ac:dyDescent="0.2">
      <c r="B634" s="131" t="s">
        <v>12</v>
      </c>
      <c r="C634" s="258">
        <v>403</v>
      </c>
      <c r="D634" s="258">
        <v>8</v>
      </c>
      <c r="E634" s="266">
        <v>411</v>
      </c>
      <c r="F634" s="258">
        <v>1121</v>
      </c>
      <c r="G634" s="258">
        <v>8</v>
      </c>
      <c r="H634" s="260">
        <v>1129</v>
      </c>
      <c r="I634" s="262">
        <v>0.24442520030000001</v>
      </c>
      <c r="J634" s="264">
        <v>2.7469586374696</v>
      </c>
      <c r="K634" s="46"/>
      <c r="M634" s="47"/>
    </row>
    <row r="635" spans="2:15" ht="24.95" customHeight="1" x14ac:dyDescent="0.2">
      <c r="B635" s="132" t="s">
        <v>14</v>
      </c>
      <c r="C635" s="259">
        <v>6135</v>
      </c>
      <c r="D635" s="259">
        <v>1368</v>
      </c>
      <c r="E635" s="267">
        <v>7503</v>
      </c>
      <c r="F635" s="259">
        <v>12775</v>
      </c>
      <c r="G635" s="259">
        <v>2135</v>
      </c>
      <c r="H635" s="261">
        <v>14910</v>
      </c>
      <c r="I635" s="263">
        <v>0.16765537389999999</v>
      </c>
      <c r="J635" s="265">
        <v>1.9872051179528001</v>
      </c>
      <c r="M635" s="47"/>
    </row>
    <row r="636" spans="2:15" ht="24.95" customHeight="1" x14ac:dyDescent="0.2">
      <c r="B636" s="215"/>
      <c r="C636" s="49"/>
      <c r="D636" s="49"/>
      <c r="E636" s="36"/>
      <c r="F636" s="49"/>
      <c r="G636" s="49"/>
      <c r="H636" s="36"/>
      <c r="I636" s="50"/>
      <c r="J636" s="51"/>
      <c r="K636" s="13"/>
      <c r="L636" s="13"/>
      <c r="M636" s="52"/>
      <c r="N636" s="13"/>
      <c r="O636" s="13"/>
    </row>
    <row r="637" spans="2:15" ht="24.95" customHeight="1" x14ac:dyDescent="0.2">
      <c r="B637" s="48"/>
      <c r="C637" s="53"/>
      <c r="D637" s="53"/>
      <c r="E637" s="54"/>
      <c r="F637" s="53"/>
      <c r="G637" s="53"/>
      <c r="H637" s="54"/>
      <c r="I637" s="50"/>
      <c r="J637" s="55"/>
      <c r="L637" s="13">
        <v>0</v>
      </c>
    </row>
    <row r="638" spans="2:15" ht="24.95" customHeight="1" x14ac:dyDescent="0.2">
      <c r="B638" s="13"/>
      <c r="C638" s="13"/>
      <c r="D638" s="13"/>
      <c r="E638" s="13"/>
      <c r="F638" s="13"/>
      <c r="G638" s="13"/>
      <c r="H638" s="13"/>
      <c r="I638" s="13"/>
      <c r="J638" s="13"/>
    </row>
    <row r="639" spans="2:15" ht="24.95" customHeight="1" x14ac:dyDescent="0.2"/>
    <row r="640" spans="2:15" ht="24.95" customHeight="1" x14ac:dyDescent="0.2"/>
    <row r="641" spans="2:15" ht="24.95" customHeight="1" x14ac:dyDescent="0.2"/>
    <row r="642" spans="2:15" ht="24.95" customHeight="1" x14ac:dyDescent="0.2"/>
    <row r="643" spans="2:15" ht="24.95" customHeight="1" x14ac:dyDescent="0.2"/>
    <row r="644" spans="2:15" ht="24.95" customHeight="1" x14ac:dyDescent="0.2"/>
    <row r="645" spans="2:15" ht="24.95" customHeight="1" x14ac:dyDescent="0.2"/>
    <row r="646" spans="2:15" ht="24.95" customHeight="1" x14ac:dyDescent="0.2">
      <c r="G646" s="72"/>
    </row>
    <row r="647" spans="2:15" ht="24.95" customHeight="1" x14ac:dyDescent="0.2"/>
    <row r="648" spans="2:15" ht="24.95" customHeight="1" x14ac:dyDescent="0.2"/>
    <row r="649" spans="2:15" ht="25.5" customHeight="1" x14ac:dyDescent="0.2">
      <c r="B649" s="358" t="s">
        <v>163</v>
      </c>
      <c r="C649" s="358"/>
      <c r="D649" s="358"/>
      <c r="E649" s="358"/>
      <c r="F649" s="358"/>
      <c r="G649" s="358"/>
      <c r="H649" s="358"/>
      <c r="I649" s="358"/>
      <c r="J649" s="358"/>
      <c r="K649" s="358"/>
      <c r="L649" s="358"/>
      <c r="M649" s="358"/>
    </row>
    <row r="650" spans="2:15" ht="15" customHeight="1" x14ac:dyDescent="0.2">
      <c r="B650" s="56"/>
      <c r="C650" s="56"/>
      <c r="D650" s="56"/>
      <c r="E650" s="56"/>
      <c r="F650" s="56"/>
      <c r="G650" s="56"/>
    </row>
    <row r="651" spans="2:15" ht="24.95" customHeight="1" x14ac:dyDescent="0.2">
      <c r="B651" s="401" t="s">
        <v>13</v>
      </c>
      <c r="C651" s="401"/>
      <c r="D651" s="401"/>
      <c r="E651" s="401"/>
      <c r="F651" s="401"/>
      <c r="G651" s="401"/>
      <c r="H651" s="401"/>
      <c r="I651" s="402"/>
      <c r="J651" s="402"/>
      <c r="K651" s="402"/>
      <c r="L651" s="402"/>
      <c r="M651" s="402"/>
      <c r="N651" s="402"/>
    </row>
    <row r="652" spans="2:15" ht="24.95" customHeight="1" x14ac:dyDescent="0.2">
      <c r="B652" s="91" t="s">
        <v>35</v>
      </c>
      <c r="C652" s="359" t="s">
        <v>62</v>
      </c>
      <c r="D652" s="359"/>
      <c r="E652" s="359" t="s">
        <v>110</v>
      </c>
      <c r="F652" s="359"/>
      <c r="G652" s="359" t="s">
        <v>0</v>
      </c>
      <c r="H652" s="359"/>
    </row>
    <row r="653" spans="2:15" ht="24.95" customHeight="1" x14ac:dyDescent="0.2">
      <c r="B653" s="268" t="s">
        <v>176</v>
      </c>
      <c r="C653" s="347">
        <v>6484</v>
      </c>
      <c r="D653" s="347"/>
      <c r="E653" s="347">
        <v>1119</v>
      </c>
      <c r="F653" s="347"/>
      <c r="G653" s="346">
        <v>7603</v>
      </c>
      <c r="H653" s="346"/>
    </row>
    <row r="654" spans="2:15" ht="24.95" customHeight="1" x14ac:dyDescent="0.2">
      <c r="B654" s="268" t="s">
        <v>156</v>
      </c>
      <c r="C654" s="344">
        <v>6135</v>
      </c>
      <c r="D654" s="344"/>
      <c r="E654" s="344">
        <v>1368</v>
      </c>
      <c r="F654" s="344"/>
      <c r="G654" s="346">
        <v>7503</v>
      </c>
      <c r="H654" s="346"/>
    </row>
    <row r="655" spans="2:15" ht="24.95" customHeight="1" x14ac:dyDescent="0.2">
      <c r="B655" s="111" t="s">
        <v>43</v>
      </c>
      <c r="C655" s="349">
        <f>(C654-C653)/C653</f>
        <v>-5.3824799506477485E-2</v>
      </c>
      <c r="D655" s="349"/>
      <c r="E655" s="349">
        <f>(E654-E653)/E653</f>
        <v>0.22252010723860591</v>
      </c>
      <c r="F655" s="349"/>
      <c r="G655" s="349">
        <f>(G654-G653)/G653</f>
        <v>-1.3152702880441932E-2</v>
      </c>
      <c r="H655" s="349"/>
    </row>
    <row r="656" spans="2:15" ht="24.95" customHeight="1" x14ac:dyDescent="0.2">
      <c r="B656" s="37"/>
      <c r="C656" s="38"/>
      <c r="D656" s="38"/>
      <c r="E656" s="38"/>
      <c r="F656" s="57"/>
      <c r="G656" s="37"/>
      <c r="H656" s="37"/>
      <c r="I656" s="38"/>
      <c r="J656" s="38"/>
      <c r="K656" s="38"/>
      <c r="L656" s="38"/>
      <c r="M656" s="13"/>
      <c r="N656" s="13"/>
      <c r="O656" s="13"/>
    </row>
    <row r="657" spans="2:15" ht="24.95" customHeight="1" x14ac:dyDescent="0.2">
      <c r="B657" s="37"/>
      <c r="C657" s="38"/>
      <c r="D657" s="38"/>
      <c r="E657" s="38"/>
      <c r="F657" s="57"/>
      <c r="G657" s="37"/>
      <c r="H657" s="37"/>
      <c r="I657" s="38"/>
      <c r="J657" s="38"/>
      <c r="K657" s="38"/>
      <c r="L657" s="38"/>
      <c r="M657" s="13"/>
      <c r="N657" s="13"/>
      <c r="O657" s="13"/>
    </row>
    <row r="658" spans="2:15" ht="24.95" customHeight="1" x14ac:dyDescent="0.2">
      <c r="B658" s="37"/>
      <c r="C658" s="38"/>
      <c r="D658" s="38"/>
      <c r="E658" s="38"/>
      <c r="F658" s="57"/>
      <c r="G658" s="37"/>
      <c r="H658" s="37"/>
      <c r="I658" s="38"/>
      <c r="J658" s="38"/>
      <c r="K658" s="38"/>
      <c r="L658" s="38"/>
      <c r="M658" s="13"/>
      <c r="N658" s="13"/>
      <c r="O658" s="13"/>
    </row>
    <row r="659" spans="2:15" ht="24.95" customHeight="1" x14ac:dyDescent="0.2">
      <c r="B659" s="37"/>
      <c r="C659" s="38"/>
      <c r="D659" s="38"/>
      <c r="E659" s="38"/>
      <c r="F659" s="57"/>
      <c r="G659" s="37"/>
      <c r="H659" s="37"/>
      <c r="I659" s="38"/>
      <c r="J659" s="38"/>
      <c r="K659" s="38"/>
      <c r="L659" s="38"/>
      <c r="M659" s="13"/>
      <c r="N659" s="13"/>
      <c r="O659" s="13"/>
    </row>
    <row r="660" spans="2:15" ht="24.95" customHeight="1" x14ac:dyDescent="0.2">
      <c r="B660" s="37"/>
      <c r="C660" s="38"/>
      <c r="D660" s="38"/>
      <c r="E660" s="38"/>
      <c r="F660" s="57"/>
      <c r="G660" s="37"/>
      <c r="H660" s="37"/>
      <c r="I660" s="38"/>
      <c r="J660" s="38"/>
      <c r="K660" s="38"/>
      <c r="L660" s="38"/>
      <c r="M660" s="13"/>
      <c r="N660" s="13"/>
      <c r="O660" s="13"/>
    </row>
    <row r="661" spans="2:15" ht="24.95" customHeight="1" x14ac:dyDescent="0.2">
      <c r="B661" s="37"/>
      <c r="C661" s="38"/>
      <c r="D661" s="38"/>
      <c r="E661" s="38"/>
      <c r="F661" s="57"/>
      <c r="G661" s="37"/>
      <c r="H661" s="37"/>
      <c r="I661" s="38"/>
      <c r="J661" s="38"/>
      <c r="K661" s="38"/>
      <c r="L661" s="38"/>
      <c r="M661" s="13"/>
      <c r="N661" s="13"/>
      <c r="O661" s="13"/>
    </row>
    <row r="662" spans="2:15" ht="24.95" customHeight="1" x14ac:dyDescent="0.2">
      <c r="B662" s="37"/>
      <c r="C662" s="38"/>
      <c r="D662" s="38"/>
      <c r="E662" s="38"/>
      <c r="F662" s="57"/>
      <c r="G662" s="37"/>
      <c r="H662" s="37"/>
      <c r="I662" s="38"/>
      <c r="J662" s="38"/>
      <c r="K662" s="38"/>
      <c r="L662" s="38"/>
      <c r="M662" s="13"/>
      <c r="N662" s="13"/>
      <c r="O662" s="13"/>
    </row>
    <row r="663" spans="2:15" ht="24.95" customHeight="1" x14ac:dyDescent="0.2">
      <c r="B663" s="360"/>
      <c r="C663" s="360"/>
      <c r="D663" s="360"/>
      <c r="E663" s="360"/>
      <c r="F663" s="360"/>
      <c r="G663" s="360"/>
      <c r="H663" s="360"/>
      <c r="I663" s="360"/>
      <c r="J663" s="360"/>
      <c r="K663" s="360"/>
      <c r="L663" s="360"/>
      <c r="M663" s="58"/>
      <c r="N663" s="58"/>
      <c r="O663" s="58"/>
    </row>
    <row r="664" spans="2:15" ht="24.95" customHeight="1" x14ac:dyDescent="0.2"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</row>
    <row r="665" spans="2:15" ht="24.95" customHeight="1" x14ac:dyDescent="0.2"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</row>
    <row r="666" spans="2:15" ht="24.95" customHeight="1" x14ac:dyDescent="0.2"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</row>
    <row r="667" spans="2:15" ht="24.95" customHeight="1" x14ac:dyDescent="0.2"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58"/>
      <c r="N667" s="58"/>
      <c r="O667" s="58"/>
    </row>
    <row r="668" spans="2:15" ht="24.95" customHeight="1" x14ac:dyDescent="0.2">
      <c r="B668" s="355" t="s">
        <v>15</v>
      </c>
      <c r="C668" s="355"/>
      <c r="D668" s="355"/>
      <c r="E668" s="355"/>
      <c r="F668" s="355"/>
      <c r="G668" s="355"/>
      <c r="H668" s="355"/>
      <c r="I668" s="355"/>
      <c r="J668" s="355"/>
    </row>
    <row r="669" spans="2:15" ht="24.95" customHeight="1" x14ac:dyDescent="0.2">
      <c r="B669" s="139" t="s">
        <v>35</v>
      </c>
      <c r="C669" s="350" t="s">
        <v>40</v>
      </c>
      <c r="D669" s="350"/>
      <c r="E669" s="350" t="s">
        <v>41</v>
      </c>
      <c r="F669" s="350"/>
      <c r="G669" s="350" t="s">
        <v>42</v>
      </c>
      <c r="H669" s="350"/>
      <c r="I669" s="350" t="s">
        <v>89</v>
      </c>
      <c r="J669" s="350"/>
      <c r="L669" s="39"/>
    </row>
    <row r="670" spans="2:15" ht="24.95" customHeight="1" x14ac:dyDescent="0.2">
      <c r="B670" s="269" t="s">
        <v>176</v>
      </c>
      <c r="C670" s="347">
        <v>12370</v>
      </c>
      <c r="D670" s="347"/>
      <c r="E670" s="347">
        <v>1638</v>
      </c>
      <c r="F670" s="347"/>
      <c r="G670" s="346">
        <v>14008</v>
      </c>
      <c r="H670" s="346"/>
      <c r="I670" s="356">
        <v>0.19943024570000001</v>
      </c>
      <c r="J670" s="356"/>
    </row>
    <row r="671" spans="2:15" ht="24.95" customHeight="1" x14ac:dyDescent="0.2">
      <c r="B671" s="269" t="s">
        <v>156</v>
      </c>
      <c r="C671" s="344">
        <v>12775</v>
      </c>
      <c r="D671" s="344"/>
      <c r="E671" s="344">
        <v>2135</v>
      </c>
      <c r="F671" s="344"/>
      <c r="G671" s="346">
        <v>14910</v>
      </c>
      <c r="H671" s="346"/>
      <c r="I671" s="345">
        <v>0.16765537389999999</v>
      </c>
      <c r="J671" s="345"/>
    </row>
    <row r="672" spans="2:15" ht="24.95" customHeight="1" x14ac:dyDescent="0.2">
      <c r="B672" s="103" t="s">
        <v>43</v>
      </c>
      <c r="C672" s="351">
        <f>(C671-C670)/C670</f>
        <v>3.2740501212611156E-2</v>
      </c>
      <c r="D672" s="351"/>
      <c r="E672" s="351">
        <f>(E671-E670)/E670</f>
        <v>0.3034188034188034</v>
      </c>
      <c r="F672" s="351"/>
      <c r="G672" s="351">
        <f>(G671-G670)/G670</f>
        <v>6.4391776127926903E-2</v>
      </c>
      <c r="H672" s="351"/>
      <c r="I672" s="351">
        <f>(I671-I670)/I670</f>
        <v>-0.15932824877425311</v>
      </c>
      <c r="J672" s="351"/>
    </row>
    <row r="673" spans="2:14" ht="24.95" customHeight="1" x14ac:dyDescent="0.2">
      <c r="B673" s="37"/>
      <c r="C673" s="38"/>
      <c r="D673" s="38"/>
      <c r="E673" s="38"/>
      <c r="F673" s="38"/>
      <c r="G673" s="40"/>
      <c r="H673" s="40"/>
      <c r="I673" s="40"/>
      <c r="J673" s="40"/>
      <c r="K673" s="13"/>
    </row>
    <row r="674" spans="2:14" ht="24.95" customHeight="1" x14ac:dyDescent="0.2"/>
    <row r="675" spans="2:14" ht="24.95" customHeight="1" x14ac:dyDescent="0.2"/>
    <row r="676" spans="2:14" ht="24.95" customHeight="1" x14ac:dyDescent="0.2"/>
    <row r="677" spans="2:14" ht="24.95" customHeight="1" x14ac:dyDescent="0.2">
      <c r="L677" s="41"/>
    </row>
    <row r="678" spans="2:14" ht="24.95" customHeight="1" x14ac:dyDescent="0.2"/>
    <row r="679" spans="2:14" ht="24.95" customHeight="1" x14ac:dyDescent="0.2"/>
    <row r="680" spans="2:14" ht="24.95" customHeight="1" x14ac:dyDescent="0.2">
      <c r="L680" s="27"/>
    </row>
    <row r="681" spans="2:14" ht="24.95" customHeight="1" x14ac:dyDescent="0.2"/>
    <row r="682" spans="2:14" ht="24.95" customHeight="1" x14ac:dyDescent="0.2"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M682" s="31">
        <v>8</v>
      </c>
      <c r="N682" s="58"/>
    </row>
    <row r="683" spans="2:14" s="123" customFormat="1" ht="25.5" customHeight="1" x14ac:dyDescent="0.2">
      <c r="B683" s="377" t="s">
        <v>164</v>
      </c>
      <c r="C683" s="377"/>
      <c r="D683" s="377"/>
      <c r="E683" s="377"/>
      <c r="F683" s="377"/>
      <c r="G683" s="377"/>
      <c r="H683" s="377"/>
      <c r="I683" s="377"/>
      <c r="J683" s="377"/>
      <c r="K683" s="377"/>
      <c r="L683" s="377"/>
      <c r="M683" s="377"/>
    </row>
    <row r="684" spans="2:14" ht="15" customHeight="1" x14ac:dyDescent="0.2">
      <c r="B684" s="28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</row>
    <row r="685" spans="2:14" ht="24.95" customHeight="1" x14ac:dyDescent="0.2">
      <c r="B685" s="401" t="s">
        <v>13</v>
      </c>
      <c r="C685" s="401"/>
      <c r="D685" s="401"/>
      <c r="E685" s="401"/>
      <c r="F685" s="401"/>
      <c r="G685" s="401"/>
      <c r="H685" s="401"/>
      <c r="I685" s="402"/>
      <c r="J685" s="402"/>
      <c r="K685" s="402"/>
      <c r="L685" s="402"/>
      <c r="M685" s="402"/>
      <c r="N685" s="402"/>
    </row>
    <row r="686" spans="2:14" ht="24.95" customHeight="1" x14ac:dyDescent="0.2">
      <c r="B686" s="91" t="s">
        <v>35</v>
      </c>
      <c r="C686" s="359" t="s">
        <v>51</v>
      </c>
      <c r="D686" s="359"/>
      <c r="E686" s="359" t="s">
        <v>50</v>
      </c>
      <c r="F686" s="359"/>
      <c r="G686" s="359" t="s">
        <v>0</v>
      </c>
      <c r="H686" s="359"/>
    </row>
    <row r="687" spans="2:14" ht="24.95" customHeight="1" x14ac:dyDescent="0.2">
      <c r="B687" s="270" t="s">
        <v>159</v>
      </c>
      <c r="C687" s="347">
        <v>30027</v>
      </c>
      <c r="D687" s="347"/>
      <c r="E687" s="347">
        <v>5320</v>
      </c>
      <c r="F687" s="347"/>
      <c r="G687" s="346">
        <v>35347</v>
      </c>
      <c r="H687" s="346"/>
    </row>
    <row r="688" spans="2:14" ht="24.95" customHeight="1" x14ac:dyDescent="0.2">
      <c r="B688" s="270" t="s">
        <v>160</v>
      </c>
      <c r="C688" s="344">
        <v>20975</v>
      </c>
      <c r="D688" s="344"/>
      <c r="E688" s="344">
        <v>3585</v>
      </c>
      <c r="F688" s="344"/>
      <c r="G688" s="346">
        <v>24560</v>
      </c>
      <c r="H688" s="346"/>
    </row>
    <row r="689" spans="2:15" ht="24.95" customHeight="1" x14ac:dyDescent="0.2">
      <c r="B689" s="111" t="s">
        <v>43</v>
      </c>
      <c r="C689" s="349">
        <f>(C688-C687)/C687</f>
        <v>-0.30146201751756752</v>
      </c>
      <c r="D689" s="349"/>
      <c r="E689" s="349">
        <f>(E688-E687)/E687</f>
        <v>-0.32612781954887216</v>
      </c>
      <c r="F689" s="349"/>
      <c r="G689" s="349">
        <f>(G688-G687)/G687</f>
        <v>-0.30517441367018416</v>
      </c>
      <c r="H689" s="349"/>
    </row>
    <row r="690" spans="2:15" ht="24.95" customHeight="1" x14ac:dyDescent="0.2">
      <c r="B690" s="33"/>
      <c r="C690" s="34"/>
      <c r="D690" s="34"/>
      <c r="E690" s="34"/>
      <c r="F690" s="34"/>
      <c r="G690" s="34"/>
      <c r="H690" s="34"/>
      <c r="I690" s="13"/>
      <c r="J690" s="13"/>
      <c r="K690" s="13"/>
      <c r="L690" s="13"/>
      <c r="M690" s="13"/>
      <c r="N690" s="13"/>
      <c r="O690" s="13"/>
    </row>
    <row r="691" spans="2:15" ht="24.95" customHeight="1" x14ac:dyDescent="0.2">
      <c r="B691" s="33"/>
      <c r="C691" s="34"/>
      <c r="D691" s="34"/>
      <c r="E691" s="34"/>
      <c r="F691" s="34"/>
      <c r="G691" s="34"/>
      <c r="H691" s="34"/>
      <c r="I691" s="13"/>
      <c r="J691" s="13"/>
      <c r="K691" s="13"/>
      <c r="L691" s="13"/>
      <c r="M691" s="13"/>
      <c r="N691" s="13"/>
      <c r="O691" s="13"/>
    </row>
    <row r="692" spans="2:15" ht="24.95" customHeight="1" x14ac:dyDescent="0.2">
      <c r="B692" s="33"/>
      <c r="C692" s="34"/>
      <c r="D692" s="34"/>
      <c r="E692" s="34"/>
      <c r="F692" s="34"/>
      <c r="G692" s="34"/>
      <c r="H692" s="34"/>
      <c r="I692" s="13"/>
      <c r="J692" s="13"/>
      <c r="K692" s="13"/>
      <c r="L692" s="13"/>
      <c r="M692" s="13"/>
      <c r="N692" s="13"/>
      <c r="O692" s="13"/>
    </row>
    <row r="693" spans="2:15" ht="24.95" customHeight="1" x14ac:dyDescent="0.2">
      <c r="B693" s="33"/>
      <c r="C693" s="34"/>
      <c r="D693" s="34"/>
      <c r="E693" s="34"/>
      <c r="F693" s="34"/>
      <c r="G693" s="34"/>
      <c r="H693" s="34"/>
      <c r="I693" s="13"/>
      <c r="J693" s="13"/>
      <c r="K693" s="13"/>
      <c r="L693" s="13"/>
      <c r="M693" s="13"/>
      <c r="N693" s="13"/>
      <c r="O693" s="13"/>
    </row>
    <row r="694" spans="2:15" ht="24.95" customHeight="1" x14ac:dyDescent="0.2">
      <c r="B694" s="33"/>
      <c r="C694" s="34"/>
      <c r="D694" s="34"/>
      <c r="E694" s="34"/>
      <c r="F694" s="34"/>
      <c r="G694" s="34"/>
      <c r="H694" s="34"/>
      <c r="I694" s="13"/>
      <c r="J694" s="13"/>
      <c r="K694" s="13"/>
      <c r="L694" s="13"/>
      <c r="M694" s="13"/>
      <c r="N694" s="13"/>
      <c r="O694" s="13"/>
    </row>
    <row r="695" spans="2:15" ht="24.95" customHeight="1" x14ac:dyDescent="0.2">
      <c r="B695" s="33"/>
      <c r="C695" s="34"/>
      <c r="D695" s="34"/>
      <c r="E695" s="34"/>
      <c r="F695" s="34"/>
      <c r="G695" s="34"/>
      <c r="H695" s="34"/>
      <c r="I695" s="13"/>
      <c r="J695" s="13"/>
      <c r="K695" s="13"/>
      <c r="L695" s="13"/>
      <c r="M695" s="13"/>
      <c r="N695" s="13"/>
      <c r="O695" s="13"/>
    </row>
    <row r="696" spans="2:15" ht="24.95" customHeight="1" x14ac:dyDescent="0.2">
      <c r="B696" s="33"/>
      <c r="C696" s="34"/>
      <c r="D696" s="34"/>
      <c r="E696" s="34"/>
      <c r="F696" s="34"/>
      <c r="G696" s="34"/>
      <c r="H696" s="34"/>
      <c r="I696" s="13"/>
      <c r="J696" s="13"/>
      <c r="K696" s="13"/>
      <c r="L696" s="13"/>
      <c r="M696" s="13"/>
      <c r="N696" s="13"/>
      <c r="O696" s="13"/>
    </row>
    <row r="697" spans="2:15" ht="24.95" customHeight="1" x14ac:dyDescent="0.2">
      <c r="B697" s="33"/>
      <c r="C697" s="34"/>
      <c r="D697" s="34"/>
      <c r="E697" s="34"/>
      <c r="F697" s="34"/>
      <c r="G697" s="34"/>
      <c r="H697" s="34"/>
      <c r="I697" s="13"/>
      <c r="J697" s="13"/>
      <c r="K697" s="13"/>
      <c r="L697" s="13"/>
      <c r="M697" s="13"/>
      <c r="N697" s="13"/>
      <c r="O697" s="13"/>
    </row>
    <row r="698" spans="2:15" ht="24.95" customHeight="1" x14ac:dyDescent="0.2">
      <c r="B698" s="33"/>
      <c r="C698" s="34"/>
      <c r="D698" s="34"/>
      <c r="E698" s="34"/>
      <c r="F698" s="34"/>
      <c r="G698" s="34"/>
      <c r="H698" s="34"/>
      <c r="I698" s="13"/>
      <c r="J698" s="13"/>
      <c r="K698" s="13"/>
      <c r="L698" s="13"/>
      <c r="M698" s="13"/>
      <c r="N698" s="13"/>
      <c r="O698" s="13"/>
    </row>
    <row r="699" spans="2:15" ht="24.95" customHeight="1" x14ac:dyDescent="0.2"/>
    <row r="700" spans="2:15" ht="24.95" customHeight="1" x14ac:dyDescent="0.2"/>
    <row r="701" spans="2:15" ht="24.95" customHeight="1" x14ac:dyDescent="0.2"/>
    <row r="702" spans="2:15" ht="24.95" customHeight="1" x14ac:dyDescent="0.2"/>
    <row r="703" spans="2:15" ht="24.95" customHeight="1" x14ac:dyDescent="0.2"/>
    <row r="704" spans="2:15" ht="24.95" customHeight="1" x14ac:dyDescent="0.2"/>
    <row r="705" spans="2:12" ht="24.95" customHeight="1" x14ac:dyDescent="0.2"/>
    <row r="706" spans="2:12" ht="24.95" customHeight="1" x14ac:dyDescent="0.2"/>
    <row r="707" spans="2:12" ht="24.95" customHeight="1" x14ac:dyDescent="0.2"/>
    <row r="708" spans="2:12" ht="24.95" customHeight="1" x14ac:dyDescent="0.2"/>
    <row r="709" spans="2:12" ht="24.95" customHeight="1" x14ac:dyDescent="0.2"/>
    <row r="710" spans="2:12" ht="24.95" customHeight="1" x14ac:dyDescent="0.2"/>
    <row r="711" spans="2:12" ht="24.95" customHeight="1" x14ac:dyDescent="0.2">
      <c r="B711" s="355" t="s">
        <v>15</v>
      </c>
      <c r="C711" s="355"/>
      <c r="D711" s="355"/>
      <c r="E711" s="355"/>
      <c r="F711" s="355"/>
      <c r="G711" s="355"/>
      <c r="H711" s="355"/>
      <c r="I711" s="355"/>
      <c r="J711" s="355"/>
    </row>
    <row r="712" spans="2:12" ht="24.95" customHeight="1" x14ac:dyDescent="0.2">
      <c r="B712" s="139" t="s">
        <v>35</v>
      </c>
      <c r="C712" s="350" t="s">
        <v>40</v>
      </c>
      <c r="D712" s="350"/>
      <c r="E712" s="350" t="s">
        <v>41</v>
      </c>
      <c r="F712" s="350"/>
      <c r="G712" s="350" t="s">
        <v>42</v>
      </c>
      <c r="H712" s="350"/>
      <c r="I712" s="350" t="s">
        <v>89</v>
      </c>
      <c r="J712" s="350"/>
      <c r="L712" s="39"/>
    </row>
    <row r="713" spans="2:12" ht="24.95" customHeight="1" x14ac:dyDescent="0.2">
      <c r="B713" s="271" t="s">
        <v>159</v>
      </c>
      <c r="C713" s="347">
        <v>68735</v>
      </c>
      <c r="D713" s="347"/>
      <c r="E713" s="347">
        <v>14639</v>
      </c>
      <c r="F713" s="347"/>
      <c r="G713" s="346">
        <v>83374</v>
      </c>
      <c r="H713" s="346"/>
      <c r="I713" s="356">
        <v>0.14841103648118001</v>
      </c>
      <c r="J713" s="356"/>
    </row>
    <row r="714" spans="2:12" ht="24.95" customHeight="1" x14ac:dyDescent="0.2">
      <c r="B714" s="271" t="s">
        <v>160</v>
      </c>
      <c r="C714" s="344">
        <v>50964</v>
      </c>
      <c r="D714" s="344"/>
      <c r="E714" s="344">
        <v>7216</v>
      </c>
      <c r="F714" s="344"/>
      <c r="G714" s="346">
        <v>58180</v>
      </c>
      <c r="H714" s="346"/>
      <c r="I714" s="345">
        <v>0.12485396356311</v>
      </c>
      <c r="J714" s="345"/>
    </row>
    <row r="715" spans="2:12" ht="24.95" customHeight="1" x14ac:dyDescent="0.2">
      <c r="B715" s="103" t="s">
        <v>43</v>
      </c>
      <c r="C715" s="351">
        <f>(C714-C713)/C713</f>
        <v>-0.25854368225794722</v>
      </c>
      <c r="D715" s="351"/>
      <c r="E715" s="351">
        <f>(E714-E713)/E713</f>
        <v>-0.50707015506523667</v>
      </c>
      <c r="F715" s="351"/>
      <c r="G715" s="351">
        <f>(G714-G713)/G713</f>
        <v>-0.30218053589848154</v>
      </c>
      <c r="H715" s="351"/>
      <c r="I715" s="351">
        <f>(I714-I713)/I713</f>
        <v>-0.15872857892921782</v>
      </c>
      <c r="J715" s="351"/>
    </row>
    <row r="716" spans="2:12" ht="24.95" customHeight="1" x14ac:dyDescent="0.2">
      <c r="B716" s="37"/>
      <c r="C716" s="38"/>
      <c r="D716" s="38"/>
      <c r="E716" s="38"/>
      <c r="F716" s="38"/>
      <c r="G716" s="40"/>
      <c r="H716" s="40"/>
      <c r="I716" s="40"/>
      <c r="J716" s="40"/>
      <c r="K716" s="13"/>
    </row>
    <row r="717" spans="2:12" ht="24.95" customHeight="1" x14ac:dyDescent="0.2"/>
    <row r="718" spans="2:12" ht="24.95" customHeight="1" x14ac:dyDescent="0.2"/>
    <row r="719" spans="2:12" ht="24.95" customHeight="1" x14ac:dyDescent="0.2"/>
    <row r="720" spans="2:12" ht="24.95" customHeight="1" x14ac:dyDescent="0.2">
      <c r="L720" s="41"/>
    </row>
    <row r="721" spans="2:15" ht="24.95" customHeight="1" x14ac:dyDescent="0.2"/>
    <row r="722" spans="2:15" ht="24.95" customHeight="1" x14ac:dyDescent="0.2"/>
    <row r="723" spans="2:15" ht="24.95" customHeight="1" x14ac:dyDescent="0.2">
      <c r="L723" s="27"/>
    </row>
    <row r="724" spans="2:15" ht="24.95" customHeight="1" x14ac:dyDescent="0.2"/>
    <row r="725" spans="2:15" ht="24.95" customHeight="1" x14ac:dyDescent="0.2"/>
    <row r="726" spans="2:15" ht="24.95" customHeight="1" x14ac:dyDescent="0.2"/>
    <row r="727" spans="2:15" ht="24.95" customHeight="1" x14ac:dyDescent="0.2"/>
    <row r="728" spans="2:15" ht="24.95" customHeight="1" x14ac:dyDescent="0.2"/>
    <row r="729" spans="2:15" ht="24.95" customHeight="1" x14ac:dyDescent="0.2"/>
    <row r="730" spans="2:15" ht="24.95" customHeight="1" x14ac:dyDescent="0.2"/>
    <row r="731" spans="2:15" ht="24.95" customHeight="1" x14ac:dyDescent="0.2"/>
    <row r="732" spans="2:15" ht="24.95" customHeight="1" x14ac:dyDescent="0.2"/>
    <row r="733" spans="2:15" ht="24.95" customHeight="1" x14ac:dyDescent="0.2">
      <c r="O733" s="31"/>
    </row>
    <row r="734" spans="2:15" ht="24.95" customHeight="1" x14ac:dyDescent="0.2">
      <c r="O734" s="31"/>
    </row>
    <row r="735" spans="2:15" ht="24.95" customHeight="1" x14ac:dyDescent="0.2">
      <c r="O735" s="31"/>
    </row>
    <row r="736" spans="2:15" ht="24.95" customHeight="1" x14ac:dyDescent="0.2"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</row>
    <row r="737" spans="2:15" ht="24.95" customHeight="1" x14ac:dyDescent="0.2"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</row>
    <row r="738" spans="2:15" ht="24.95" customHeight="1" x14ac:dyDescent="0.2"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</row>
    <row r="739" spans="2:15" ht="24.95" customHeight="1" x14ac:dyDescent="0.2"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</row>
    <row r="740" spans="2:15" ht="24.95" customHeight="1" x14ac:dyDescent="0.2"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</row>
    <row r="741" spans="2:15" ht="24.95" customHeight="1" x14ac:dyDescent="0.2"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</row>
    <row r="742" spans="2:15" ht="24.95" customHeight="1" x14ac:dyDescent="0.2"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</row>
    <row r="743" spans="2:15" ht="24.95" customHeight="1" x14ac:dyDescent="0.2"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</row>
    <row r="744" spans="2:15" ht="24.95" customHeight="1" x14ac:dyDescent="0.2"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</row>
    <row r="745" spans="2:15" ht="24.95" customHeight="1" x14ac:dyDescent="0.2"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M745" s="31">
        <v>9</v>
      </c>
      <c r="N745" s="58"/>
    </row>
    <row r="746" spans="2:15" ht="25.5" customHeight="1" x14ac:dyDescent="0.2">
      <c r="B746" s="343" t="s">
        <v>120</v>
      </c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</row>
    <row r="747" spans="2:15" ht="15" customHeight="1" x14ac:dyDescent="0.2">
      <c r="M747" s="13"/>
      <c r="N747" s="13"/>
      <c r="O747" s="13"/>
    </row>
    <row r="748" spans="2:15" ht="25.5" customHeight="1" x14ac:dyDescent="0.2">
      <c r="B748" s="343" t="s">
        <v>79</v>
      </c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</row>
    <row r="749" spans="2:15" ht="15" customHeight="1" x14ac:dyDescent="0.2">
      <c r="B749" s="56"/>
      <c r="C749" s="56"/>
      <c r="D749" s="56"/>
      <c r="E749" s="56"/>
      <c r="F749" s="56"/>
      <c r="G749" s="56"/>
      <c r="M749" s="13"/>
      <c r="N749" s="13"/>
      <c r="O749" s="13"/>
    </row>
    <row r="750" spans="2:15" ht="24.95" customHeight="1" x14ac:dyDescent="0.2">
      <c r="B750" s="354" t="s">
        <v>20</v>
      </c>
      <c r="C750" s="354"/>
      <c r="D750" s="354"/>
      <c r="E750" s="354"/>
      <c r="F750" s="354"/>
      <c r="G750" s="354"/>
      <c r="H750" s="354"/>
      <c r="I750" s="354"/>
      <c r="J750" s="354"/>
    </row>
    <row r="751" spans="2:15" ht="24.95" customHeight="1" x14ac:dyDescent="0.2">
      <c r="B751" s="390" t="s">
        <v>36</v>
      </c>
      <c r="C751" s="352" t="s">
        <v>47</v>
      </c>
      <c r="D751" s="352"/>
      <c r="E751" s="352"/>
      <c r="F751" s="352" t="s">
        <v>48</v>
      </c>
      <c r="G751" s="352"/>
      <c r="H751" s="352"/>
      <c r="I751" s="135" t="s">
        <v>52</v>
      </c>
      <c r="J751" s="137" t="s">
        <v>53</v>
      </c>
      <c r="M751" s="44"/>
    </row>
    <row r="752" spans="2:15" ht="24.95" customHeight="1" x14ac:dyDescent="0.2">
      <c r="B752" s="391"/>
      <c r="C752" s="133" t="s">
        <v>66</v>
      </c>
      <c r="D752" s="133" t="s">
        <v>67</v>
      </c>
      <c r="E752" s="185" t="s">
        <v>72</v>
      </c>
      <c r="F752" s="133" t="s">
        <v>69</v>
      </c>
      <c r="G752" s="133" t="s">
        <v>70</v>
      </c>
      <c r="H752" s="134" t="s">
        <v>71</v>
      </c>
      <c r="I752" s="136" t="s">
        <v>85</v>
      </c>
      <c r="J752" s="138" t="s">
        <v>86</v>
      </c>
      <c r="K752" s="19"/>
      <c r="M752" s="44"/>
    </row>
    <row r="753" spans="2:13" ht="24.95" customHeight="1" x14ac:dyDescent="0.2">
      <c r="B753" s="131" t="s">
        <v>114</v>
      </c>
      <c r="C753" s="272">
        <v>13961</v>
      </c>
      <c r="D753" s="272">
        <v>534</v>
      </c>
      <c r="E753" s="280">
        <v>14495</v>
      </c>
      <c r="F753" s="272">
        <v>38226</v>
      </c>
      <c r="G753" s="272">
        <v>2445</v>
      </c>
      <c r="H753" s="274">
        <v>40671</v>
      </c>
      <c r="I753" s="276">
        <v>0.23114777889999999</v>
      </c>
      <c r="J753" s="278">
        <v>2.8058640910658998</v>
      </c>
      <c r="K753" s="46"/>
      <c r="M753" s="44"/>
    </row>
    <row r="754" spans="2:13" ht="24.95" customHeight="1" x14ac:dyDescent="0.2">
      <c r="B754" s="131" t="s">
        <v>5</v>
      </c>
      <c r="C754" s="272">
        <v>9942</v>
      </c>
      <c r="D754" s="272">
        <v>1444</v>
      </c>
      <c r="E754" s="280">
        <v>11386</v>
      </c>
      <c r="F754" s="272">
        <v>22152</v>
      </c>
      <c r="G754" s="272">
        <v>1925</v>
      </c>
      <c r="H754" s="274">
        <v>24077</v>
      </c>
      <c r="I754" s="276">
        <v>0.2141415475</v>
      </c>
      <c r="J754" s="278">
        <v>2.1146144387844998</v>
      </c>
      <c r="K754" s="46"/>
      <c r="M754" s="44"/>
    </row>
    <row r="755" spans="2:13" ht="24.95" customHeight="1" x14ac:dyDescent="0.2">
      <c r="B755" s="131" t="s">
        <v>22</v>
      </c>
      <c r="C755" s="272">
        <v>14067</v>
      </c>
      <c r="D755" s="272">
        <v>1560</v>
      </c>
      <c r="E755" s="280">
        <v>15627</v>
      </c>
      <c r="F755" s="272">
        <v>32482</v>
      </c>
      <c r="G755" s="272">
        <v>2277</v>
      </c>
      <c r="H755" s="274">
        <v>34759</v>
      </c>
      <c r="I755" s="276">
        <v>0.2641935943</v>
      </c>
      <c r="J755" s="278">
        <v>2.2242912907147998</v>
      </c>
      <c r="K755" s="46"/>
      <c r="M755" s="44"/>
    </row>
    <row r="756" spans="2:13" ht="24.95" customHeight="1" x14ac:dyDescent="0.2">
      <c r="B756" s="131" t="s">
        <v>7</v>
      </c>
      <c r="C756" s="272">
        <v>4434</v>
      </c>
      <c r="D756" s="272">
        <v>157</v>
      </c>
      <c r="E756" s="280">
        <v>4591</v>
      </c>
      <c r="F756" s="272">
        <v>13624</v>
      </c>
      <c r="G756" s="272">
        <v>400</v>
      </c>
      <c r="H756" s="274">
        <v>14024</v>
      </c>
      <c r="I756" s="276">
        <v>0.22834061310000001</v>
      </c>
      <c r="J756" s="278">
        <v>3.0546721847092</v>
      </c>
      <c r="K756" s="46"/>
      <c r="M756" s="44"/>
    </row>
    <row r="757" spans="2:13" ht="24.95" customHeight="1" x14ac:dyDescent="0.2">
      <c r="B757" s="131" t="s">
        <v>8</v>
      </c>
      <c r="C757" s="272">
        <v>12877</v>
      </c>
      <c r="D757" s="272">
        <v>483</v>
      </c>
      <c r="E757" s="280">
        <v>13360</v>
      </c>
      <c r="F757" s="272">
        <v>30328</v>
      </c>
      <c r="G757" s="272">
        <v>633</v>
      </c>
      <c r="H757" s="274">
        <v>30961</v>
      </c>
      <c r="I757" s="276">
        <v>0.27794430889999999</v>
      </c>
      <c r="J757" s="278">
        <v>2.3174401197605001</v>
      </c>
      <c r="K757" s="46"/>
      <c r="M757" s="44"/>
    </row>
    <row r="758" spans="2:13" ht="24.95" customHeight="1" x14ac:dyDescent="0.2">
      <c r="B758" s="131" t="s">
        <v>9</v>
      </c>
      <c r="C758" s="272">
        <v>11434</v>
      </c>
      <c r="D758" s="272">
        <v>732</v>
      </c>
      <c r="E758" s="280">
        <v>12166</v>
      </c>
      <c r="F758" s="272">
        <v>27944</v>
      </c>
      <c r="G758" s="272">
        <v>1072</v>
      </c>
      <c r="H758" s="274">
        <v>29016</v>
      </c>
      <c r="I758" s="276">
        <v>0.2427790111</v>
      </c>
      <c r="J758" s="278">
        <v>2.3850073976655999</v>
      </c>
      <c r="K758" s="46"/>
      <c r="M758" s="44"/>
    </row>
    <row r="759" spans="2:13" ht="24.95" customHeight="1" x14ac:dyDescent="0.2">
      <c r="B759" s="131" t="s">
        <v>10</v>
      </c>
      <c r="C759" s="272">
        <v>9010</v>
      </c>
      <c r="D759" s="272">
        <v>238</v>
      </c>
      <c r="E759" s="280">
        <v>9248</v>
      </c>
      <c r="F759" s="272">
        <v>23919</v>
      </c>
      <c r="G759" s="272">
        <v>450</v>
      </c>
      <c r="H759" s="274">
        <v>24369</v>
      </c>
      <c r="I759" s="276">
        <v>0.2718413174</v>
      </c>
      <c r="J759" s="278">
        <v>2.6350562283737</v>
      </c>
      <c r="K759" s="46"/>
      <c r="M759" s="44"/>
    </row>
    <row r="760" spans="2:13" ht="24.95" customHeight="1" x14ac:dyDescent="0.2">
      <c r="B760" s="131" t="s">
        <v>11</v>
      </c>
      <c r="C760" s="272">
        <v>5144</v>
      </c>
      <c r="D760" s="272">
        <v>1285</v>
      </c>
      <c r="E760" s="280">
        <v>6429</v>
      </c>
      <c r="F760" s="272">
        <v>9899</v>
      </c>
      <c r="G760" s="272">
        <v>1576</v>
      </c>
      <c r="H760" s="274">
        <v>11475</v>
      </c>
      <c r="I760" s="276">
        <v>0.20706227420000001</v>
      </c>
      <c r="J760" s="278">
        <v>1.7848810079327999</v>
      </c>
      <c r="K760" s="46"/>
      <c r="M760" s="47"/>
    </row>
    <row r="761" spans="2:13" ht="24.95" customHeight="1" x14ac:dyDescent="0.2">
      <c r="B761" s="131" t="s">
        <v>12</v>
      </c>
      <c r="C761" s="272">
        <v>9399</v>
      </c>
      <c r="D761" s="272">
        <v>290</v>
      </c>
      <c r="E761" s="280">
        <v>9689</v>
      </c>
      <c r="F761" s="272">
        <v>20374</v>
      </c>
      <c r="G761" s="272">
        <v>532</v>
      </c>
      <c r="H761" s="274">
        <v>20906</v>
      </c>
      <c r="I761" s="276">
        <v>0.29525916489999998</v>
      </c>
      <c r="J761" s="278">
        <v>2.1577046134792002</v>
      </c>
      <c r="K761" s="46"/>
      <c r="M761" s="47"/>
    </row>
    <row r="762" spans="2:13" ht="24.95" customHeight="1" x14ac:dyDescent="0.2">
      <c r="B762" s="132" t="s">
        <v>14</v>
      </c>
      <c r="C762" s="273">
        <v>90268</v>
      </c>
      <c r="D762" s="273">
        <v>6723</v>
      </c>
      <c r="E762" s="281">
        <v>96991</v>
      </c>
      <c r="F762" s="273">
        <v>218948</v>
      </c>
      <c r="G762" s="273">
        <v>11310</v>
      </c>
      <c r="H762" s="275">
        <v>230258</v>
      </c>
      <c r="I762" s="277">
        <v>0.2480833875</v>
      </c>
      <c r="J762" s="279">
        <v>2.3740140837810002</v>
      </c>
      <c r="M762" s="47"/>
    </row>
    <row r="763" spans="2:13" ht="24.95" customHeight="1" x14ac:dyDescent="0.2">
      <c r="B763" s="215"/>
      <c r="C763" s="53"/>
      <c r="D763" s="53"/>
      <c r="E763" s="54"/>
      <c r="F763" s="53"/>
      <c r="G763" s="53"/>
      <c r="H763" s="54"/>
      <c r="I763" s="50"/>
      <c r="J763" s="51"/>
      <c r="K763" s="13"/>
      <c r="M763" s="59"/>
    </row>
    <row r="764" spans="2:13" ht="24.95" customHeight="1" x14ac:dyDescent="0.2">
      <c r="B764" s="48"/>
      <c r="C764" s="60"/>
      <c r="D764" s="60"/>
      <c r="E764" s="61"/>
      <c r="F764" s="60"/>
      <c r="G764" s="60"/>
      <c r="H764" s="61"/>
      <c r="I764" s="62"/>
      <c r="J764" s="63"/>
    </row>
    <row r="765" spans="2:13" ht="24.95" customHeight="1" x14ac:dyDescent="0.2"/>
    <row r="766" spans="2:13" ht="24.95" customHeight="1" x14ac:dyDescent="0.2"/>
    <row r="767" spans="2:13" ht="24.95" customHeight="1" x14ac:dyDescent="0.2"/>
    <row r="768" spans="2:13" ht="24.95" customHeight="1" x14ac:dyDescent="0.2"/>
    <row r="769" spans="2:16" ht="24.95" customHeight="1" x14ac:dyDescent="0.2"/>
    <row r="770" spans="2:16" ht="24.95" customHeight="1" x14ac:dyDescent="0.2"/>
    <row r="771" spans="2:16" ht="24.95" customHeight="1" x14ac:dyDescent="0.2">
      <c r="B771" s="64"/>
      <c r="C771" s="64"/>
      <c r="D771" s="64"/>
      <c r="E771" s="64"/>
      <c r="G771" s="64"/>
      <c r="H771" s="64"/>
      <c r="I771" s="64"/>
      <c r="J771" s="64"/>
    </row>
    <row r="772" spans="2:16" ht="24.95" customHeight="1" x14ac:dyDescent="0.2">
      <c r="B772" s="64"/>
      <c r="C772" s="64"/>
      <c r="D772" s="64"/>
      <c r="E772" s="64"/>
      <c r="G772" s="64"/>
      <c r="H772" s="64"/>
      <c r="I772" s="64"/>
      <c r="J772" s="64"/>
    </row>
    <row r="773" spans="2:16" ht="24.95" customHeight="1" x14ac:dyDescent="0.2">
      <c r="B773" s="64"/>
      <c r="C773" s="64"/>
      <c r="D773" s="64"/>
      <c r="E773" s="64"/>
      <c r="F773" s="64"/>
      <c r="G773" s="422"/>
      <c r="H773" s="64"/>
      <c r="I773" s="64"/>
      <c r="J773" s="64"/>
      <c r="K773" s="64"/>
    </row>
    <row r="774" spans="2:16" ht="24.95" customHeight="1" x14ac:dyDescent="0.2">
      <c r="B774" s="64"/>
      <c r="C774" s="64"/>
      <c r="D774" s="64"/>
      <c r="E774" s="64"/>
      <c r="F774" s="64"/>
      <c r="G774" s="64"/>
      <c r="H774" s="64"/>
      <c r="I774" s="64"/>
      <c r="J774" s="64"/>
      <c r="K774" s="64"/>
    </row>
    <row r="775" spans="2:16" ht="24.95" customHeight="1" x14ac:dyDescent="0.2">
      <c r="B775" s="64"/>
      <c r="C775" s="64"/>
      <c r="D775" s="64"/>
      <c r="E775" s="64"/>
      <c r="F775" s="64"/>
      <c r="G775" s="64"/>
      <c r="H775" s="64"/>
      <c r="I775" s="64"/>
      <c r="J775" s="64"/>
      <c r="K775" s="64"/>
    </row>
    <row r="776" spans="2:16" ht="25.5" customHeight="1" x14ac:dyDescent="0.2">
      <c r="B776" s="358" t="s">
        <v>165</v>
      </c>
      <c r="C776" s="358"/>
      <c r="D776" s="358"/>
      <c r="E776" s="358"/>
      <c r="F776" s="358"/>
      <c r="G776" s="358"/>
      <c r="H776" s="358"/>
      <c r="I776" s="358"/>
      <c r="J776" s="358"/>
      <c r="K776" s="358"/>
      <c r="L776" s="358"/>
      <c r="M776" s="358"/>
    </row>
    <row r="777" spans="2:16" ht="15" customHeight="1" x14ac:dyDescent="0.2">
      <c r="B777" s="56"/>
      <c r="C777" s="56"/>
      <c r="D777" s="56"/>
      <c r="E777" s="56"/>
      <c r="F777" s="56"/>
      <c r="G777" s="56"/>
    </row>
    <row r="778" spans="2:16" ht="24.95" customHeight="1" x14ac:dyDescent="0.2">
      <c r="B778" s="353" t="s">
        <v>13</v>
      </c>
      <c r="C778" s="353"/>
      <c r="D778" s="353"/>
      <c r="E778" s="353"/>
      <c r="F778" s="353"/>
      <c r="G778" s="353"/>
      <c r="H778" s="353"/>
      <c r="I778" s="38"/>
      <c r="J778" s="38"/>
      <c r="K778" s="38"/>
      <c r="L778" s="38"/>
      <c r="M778" s="13"/>
      <c r="N778" s="13"/>
      <c r="O778" s="13"/>
    </row>
    <row r="779" spans="2:16" ht="24.95" customHeight="1" x14ac:dyDescent="0.2">
      <c r="B779" s="130" t="s">
        <v>35</v>
      </c>
      <c r="C779" s="348" t="s">
        <v>62</v>
      </c>
      <c r="D779" s="348"/>
      <c r="E779" s="348" t="s">
        <v>110</v>
      </c>
      <c r="F779" s="348"/>
      <c r="G779" s="348" t="s">
        <v>0</v>
      </c>
      <c r="H779" s="348"/>
      <c r="I779" s="38"/>
      <c r="J779" s="38"/>
      <c r="K779" s="38"/>
      <c r="L779" s="38"/>
      <c r="M779" s="13"/>
      <c r="N779" s="13"/>
      <c r="O779" s="13"/>
    </row>
    <row r="780" spans="2:16" ht="24.95" customHeight="1" x14ac:dyDescent="0.2">
      <c r="B780" s="282" t="s">
        <v>176</v>
      </c>
      <c r="C780" s="347">
        <v>69527</v>
      </c>
      <c r="D780" s="347"/>
      <c r="E780" s="347">
        <v>4046</v>
      </c>
      <c r="F780" s="347"/>
      <c r="G780" s="346">
        <v>73573</v>
      </c>
      <c r="H780" s="357"/>
      <c r="I780" s="38"/>
      <c r="J780" s="38"/>
      <c r="K780" s="38"/>
      <c r="L780" s="38"/>
      <c r="M780" s="13"/>
      <c r="N780" s="13"/>
      <c r="O780" s="13"/>
    </row>
    <row r="781" spans="2:16" ht="24.95" customHeight="1" x14ac:dyDescent="0.2">
      <c r="B781" s="282" t="s">
        <v>156</v>
      </c>
      <c r="C781" s="344">
        <v>90268</v>
      </c>
      <c r="D781" s="344"/>
      <c r="E781" s="344">
        <v>6723</v>
      </c>
      <c r="F781" s="344"/>
      <c r="G781" s="346">
        <v>96991</v>
      </c>
      <c r="H781" s="357"/>
      <c r="I781" s="38"/>
      <c r="J781" s="38"/>
      <c r="K781" s="38"/>
      <c r="L781" s="38"/>
      <c r="M781" s="13"/>
      <c r="N781" s="13"/>
      <c r="O781" s="13"/>
    </row>
    <row r="782" spans="2:16" ht="24.95" customHeight="1" x14ac:dyDescent="0.2">
      <c r="B782" s="111" t="s">
        <v>43</v>
      </c>
      <c r="C782" s="349">
        <f>(C781-C780)/C780</f>
        <v>0.29831576222187062</v>
      </c>
      <c r="D782" s="349"/>
      <c r="E782" s="349">
        <f>(E781-E780)/E780</f>
        <v>0.66164112703905087</v>
      </c>
      <c r="F782" s="349"/>
      <c r="G782" s="349">
        <f>(G781-G780)/G780</f>
        <v>0.3182961140635831</v>
      </c>
      <c r="H782" s="349"/>
      <c r="I782" s="38"/>
      <c r="J782" s="38"/>
      <c r="K782" s="38"/>
      <c r="L782" s="38"/>
      <c r="M782" s="13"/>
      <c r="N782" s="13"/>
      <c r="O782" s="13"/>
    </row>
    <row r="783" spans="2:16" ht="24.95" customHeight="1" x14ac:dyDescent="0.2">
      <c r="B783" s="37"/>
      <c r="C783" s="38"/>
      <c r="D783" s="38"/>
      <c r="E783" s="38"/>
      <c r="F783" s="57"/>
      <c r="G783" s="37"/>
      <c r="H783" s="37"/>
      <c r="I783" s="38"/>
      <c r="J783" s="38"/>
      <c r="K783" s="38"/>
      <c r="L783" s="38"/>
      <c r="M783" s="13"/>
      <c r="N783" s="13"/>
      <c r="O783" s="13"/>
      <c r="P783" s="13"/>
    </row>
    <row r="784" spans="2:16" ht="24.95" customHeight="1" x14ac:dyDescent="0.2">
      <c r="B784" s="37"/>
      <c r="C784" s="38"/>
      <c r="D784" s="38"/>
      <c r="E784" s="38"/>
      <c r="F784" s="57"/>
      <c r="G784" s="37"/>
      <c r="H784" s="37"/>
      <c r="I784" s="38"/>
      <c r="J784" s="38"/>
      <c r="K784" s="38"/>
      <c r="L784" s="38"/>
      <c r="M784" s="13"/>
      <c r="N784" s="13"/>
      <c r="O784" s="13"/>
      <c r="P784" s="13"/>
    </row>
    <row r="785" spans="2:16" ht="24.95" customHeight="1" x14ac:dyDescent="0.2">
      <c r="B785" s="37"/>
      <c r="C785" s="38"/>
      <c r="D785" s="38"/>
      <c r="E785" s="38"/>
      <c r="F785" s="57"/>
      <c r="G785" s="37"/>
      <c r="H785" s="37"/>
      <c r="I785" s="38"/>
      <c r="J785" s="38"/>
      <c r="K785" s="38"/>
      <c r="L785" s="38"/>
      <c r="M785" s="13"/>
      <c r="N785" s="13"/>
      <c r="O785" s="13"/>
      <c r="P785" s="13"/>
    </row>
    <row r="786" spans="2:16" ht="24.95" customHeight="1" x14ac:dyDescent="0.2">
      <c r="B786" s="37"/>
      <c r="C786" s="38"/>
      <c r="D786" s="38"/>
      <c r="E786" s="38"/>
      <c r="F786" s="57"/>
      <c r="G786" s="37"/>
      <c r="H786" s="37"/>
      <c r="I786" s="38"/>
      <c r="J786" s="38"/>
      <c r="K786" s="38"/>
      <c r="L786" s="38"/>
      <c r="M786" s="13"/>
      <c r="N786" s="13"/>
      <c r="O786" s="13"/>
      <c r="P786" s="13"/>
    </row>
    <row r="787" spans="2:16" ht="24.95" customHeight="1" x14ac:dyDescent="0.2">
      <c r="B787" s="37"/>
      <c r="C787" s="38"/>
      <c r="D787" s="38"/>
      <c r="E787" s="38"/>
      <c r="F787" s="57"/>
      <c r="G787" s="37"/>
      <c r="H787" s="37"/>
      <c r="I787" s="38"/>
      <c r="J787" s="38"/>
      <c r="K787" s="38"/>
      <c r="L787" s="38"/>
      <c r="M787" s="13"/>
      <c r="N787" s="13"/>
      <c r="O787" s="13"/>
      <c r="P787" s="13"/>
    </row>
    <row r="788" spans="2:16" ht="24.95" customHeight="1" x14ac:dyDescent="0.2">
      <c r="B788" s="37"/>
      <c r="C788" s="38"/>
      <c r="D788" s="38"/>
      <c r="E788" s="38"/>
      <c r="F788" s="57"/>
      <c r="G788" s="37"/>
      <c r="H788" s="37"/>
      <c r="I788" s="38"/>
      <c r="J788" s="38"/>
      <c r="K788" s="38"/>
      <c r="L788" s="38"/>
      <c r="M788" s="13"/>
      <c r="N788" s="13"/>
      <c r="O788" s="13"/>
      <c r="P788" s="13"/>
    </row>
    <row r="789" spans="2:16" ht="24.95" customHeight="1" x14ac:dyDescent="0.2">
      <c r="B789" s="37"/>
      <c r="C789" s="38"/>
      <c r="D789" s="38"/>
      <c r="E789" s="38"/>
      <c r="F789" s="57"/>
      <c r="G789" s="37"/>
      <c r="H789" s="37"/>
      <c r="I789" s="38"/>
      <c r="J789" s="38"/>
      <c r="K789" s="38"/>
      <c r="L789" s="38"/>
      <c r="M789" s="13"/>
      <c r="N789" s="13"/>
      <c r="O789" s="13"/>
      <c r="P789" s="13"/>
    </row>
    <row r="790" spans="2:16" ht="24.95" customHeight="1" x14ac:dyDescent="0.2">
      <c r="B790" s="148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  <c r="M790" s="58"/>
      <c r="N790" s="58"/>
      <c r="O790" s="58"/>
      <c r="P790" s="58"/>
    </row>
    <row r="791" spans="2:16" ht="24.95" customHeight="1" x14ac:dyDescent="0.2"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</row>
    <row r="792" spans="2:16" ht="24.95" customHeight="1" x14ac:dyDescent="0.2"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</row>
    <row r="793" spans="2:16" s="13" customFormat="1" ht="24.95" customHeight="1" x14ac:dyDescent="0.2"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</row>
    <row r="794" spans="2:16" ht="24.95" customHeight="1" x14ac:dyDescent="0.2"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58"/>
      <c r="N794" s="58"/>
      <c r="O794" s="58"/>
      <c r="P794" s="58"/>
    </row>
    <row r="795" spans="2:16" ht="24.95" customHeight="1" x14ac:dyDescent="0.2">
      <c r="B795" s="355" t="s">
        <v>15</v>
      </c>
      <c r="C795" s="355"/>
      <c r="D795" s="355"/>
      <c r="E795" s="355"/>
      <c r="F795" s="355"/>
      <c r="G795" s="355"/>
      <c r="H795" s="355"/>
      <c r="I795" s="355"/>
      <c r="J795" s="355"/>
    </row>
    <row r="796" spans="2:16" ht="24.95" customHeight="1" x14ac:dyDescent="0.2">
      <c r="B796" s="139" t="s">
        <v>35</v>
      </c>
      <c r="C796" s="350" t="s">
        <v>112</v>
      </c>
      <c r="D796" s="350"/>
      <c r="E796" s="350" t="s">
        <v>111</v>
      </c>
      <c r="F796" s="350"/>
      <c r="G796" s="350" t="s">
        <v>42</v>
      </c>
      <c r="H796" s="350"/>
      <c r="I796" s="350" t="s">
        <v>18</v>
      </c>
      <c r="J796" s="350"/>
      <c r="L796" s="39"/>
    </row>
    <row r="797" spans="2:16" ht="24.95" customHeight="1" x14ac:dyDescent="0.2">
      <c r="B797" s="283" t="s">
        <v>176</v>
      </c>
      <c r="C797" s="347">
        <v>191636</v>
      </c>
      <c r="D797" s="347"/>
      <c r="E797" s="347">
        <v>8119</v>
      </c>
      <c r="F797" s="347"/>
      <c r="G797" s="346">
        <v>199755</v>
      </c>
      <c r="H797" s="346"/>
      <c r="I797" s="356">
        <v>0.242805927</v>
      </c>
      <c r="J797" s="356"/>
    </row>
    <row r="798" spans="2:16" ht="24.95" customHeight="1" x14ac:dyDescent="0.2">
      <c r="B798" s="283" t="s">
        <v>156</v>
      </c>
      <c r="C798" s="344">
        <v>218948</v>
      </c>
      <c r="D798" s="344"/>
      <c r="E798" s="344">
        <v>11310</v>
      </c>
      <c r="F798" s="344"/>
      <c r="G798" s="346">
        <v>230258</v>
      </c>
      <c r="H798" s="346"/>
      <c r="I798" s="345">
        <v>0.2480833875</v>
      </c>
      <c r="J798" s="345"/>
    </row>
    <row r="799" spans="2:16" ht="24.95" customHeight="1" x14ac:dyDescent="0.2">
      <c r="B799" s="103" t="s">
        <v>43</v>
      </c>
      <c r="C799" s="351">
        <f>(C798-C797)/C797</f>
        <v>0.14252019453547352</v>
      </c>
      <c r="D799" s="351"/>
      <c r="E799" s="351">
        <f>(E798-E797)/E797</f>
        <v>0.39302869811553148</v>
      </c>
      <c r="F799" s="351"/>
      <c r="G799" s="351">
        <f>(G798-G797)/G797</f>
        <v>0.15270206002352882</v>
      </c>
      <c r="H799" s="351"/>
      <c r="I799" s="351">
        <f>(I798-I797)/I797</f>
        <v>2.1735303438453531E-2</v>
      </c>
      <c r="J799" s="351"/>
    </row>
    <row r="800" spans="2:16" ht="24.95" customHeight="1" x14ac:dyDescent="0.2">
      <c r="M800" s="58"/>
      <c r="N800" s="58"/>
      <c r="O800" s="58"/>
      <c r="P800" s="58"/>
    </row>
    <row r="801" spans="2:16" ht="24.95" customHeight="1" x14ac:dyDescent="0.2">
      <c r="M801" s="58"/>
      <c r="N801" s="58"/>
      <c r="O801" s="58"/>
      <c r="P801" s="58"/>
    </row>
    <row r="802" spans="2:16" ht="24.95" customHeight="1" x14ac:dyDescent="0.2">
      <c r="M802" s="58"/>
      <c r="N802" s="58"/>
      <c r="O802" s="58"/>
      <c r="P802" s="58"/>
    </row>
    <row r="803" spans="2:16" ht="24.95" customHeight="1" x14ac:dyDescent="0.2"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</row>
    <row r="804" spans="2:16" ht="24.95" customHeight="1" x14ac:dyDescent="0.2"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</row>
    <row r="805" spans="2:16" ht="24.95" customHeight="1" x14ac:dyDescent="0.2"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</row>
    <row r="806" spans="2:16" ht="24.95" customHeight="1" x14ac:dyDescent="0.2"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</row>
    <row r="807" spans="2:16" ht="24.95" customHeight="1" x14ac:dyDescent="0.2"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</row>
    <row r="808" spans="2:16" ht="24.95" customHeight="1" x14ac:dyDescent="0.2"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</row>
    <row r="809" spans="2:16" ht="24.95" customHeight="1" x14ac:dyDescent="0.2"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M809" s="31">
        <v>10</v>
      </c>
      <c r="N809" s="58"/>
      <c r="P809" s="58"/>
    </row>
    <row r="810" spans="2:16" ht="25.5" customHeight="1" x14ac:dyDescent="0.2">
      <c r="B810" s="377" t="s">
        <v>166</v>
      </c>
      <c r="C810" s="377"/>
      <c r="D810" s="377"/>
      <c r="E810" s="377"/>
      <c r="F810" s="377"/>
      <c r="G810" s="377"/>
      <c r="H810" s="377"/>
      <c r="I810" s="377"/>
      <c r="J810" s="377"/>
      <c r="K810" s="377"/>
      <c r="L810" s="377"/>
      <c r="M810" s="377"/>
    </row>
    <row r="811" spans="2:16" ht="15" customHeight="1" x14ac:dyDescent="0.2">
      <c r="P811" s="58"/>
    </row>
    <row r="812" spans="2:16" ht="24.95" customHeight="1" x14ac:dyDescent="0.2">
      <c r="B812" s="353" t="s">
        <v>13</v>
      </c>
      <c r="C812" s="353"/>
      <c r="D812" s="353"/>
      <c r="E812" s="353"/>
      <c r="F812" s="353"/>
      <c r="G812" s="353"/>
      <c r="H812" s="353"/>
      <c r="I812" s="38"/>
      <c r="J812" s="38"/>
      <c r="K812" s="38"/>
      <c r="L812" s="38"/>
      <c r="M812" s="13"/>
      <c r="N812" s="13"/>
      <c r="O812" s="13"/>
    </row>
    <row r="813" spans="2:16" ht="24.95" customHeight="1" x14ac:dyDescent="0.2">
      <c r="B813" s="130" t="s">
        <v>35</v>
      </c>
      <c r="C813" s="348" t="s">
        <v>62</v>
      </c>
      <c r="D813" s="348"/>
      <c r="E813" s="348" t="s">
        <v>110</v>
      </c>
      <c r="F813" s="348"/>
      <c r="G813" s="348" t="s">
        <v>0</v>
      </c>
      <c r="H813" s="348"/>
      <c r="I813" s="38"/>
      <c r="J813" s="38"/>
      <c r="K813" s="38"/>
      <c r="L813" s="38"/>
      <c r="M813" s="13"/>
      <c r="N813" s="13"/>
      <c r="O813" s="13"/>
    </row>
    <row r="814" spans="2:16" ht="24.95" customHeight="1" x14ac:dyDescent="0.2">
      <c r="B814" s="284" t="s">
        <v>159</v>
      </c>
      <c r="C814" s="347">
        <v>212679</v>
      </c>
      <c r="D814" s="347"/>
      <c r="E814" s="347">
        <v>12383</v>
      </c>
      <c r="F814" s="347"/>
      <c r="G814" s="346">
        <v>225062</v>
      </c>
      <c r="H814" s="357"/>
      <c r="I814" s="38"/>
      <c r="J814" s="38"/>
      <c r="K814" s="38"/>
      <c r="L814" s="38"/>
      <c r="M814" s="13"/>
      <c r="N814" s="13"/>
      <c r="O814" s="13"/>
    </row>
    <row r="815" spans="2:16" ht="24.95" customHeight="1" x14ac:dyDescent="0.2">
      <c r="B815" s="284" t="s">
        <v>160</v>
      </c>
      <c r="C815" s="344">
        <v>184117</v>
      </c>
      <c r="D815" s="344"/>
      <c r="E815" s="344">
        <v>11845</v>
      </c>
      <c r="F815" s="344"/>
      <c r="G815" s="346">
        <v>195962</v>
      </c>
      <c r="H815" s="357"/>
      <c r="I815" s="38"/>
      <c r="J815" s="38"/>
      <c r="K815" s="38"/>
      <c r="L815" s="38"/>
      <c r="M815" s="13"/>
      <c r="N815" s="13"/>
      <c r="O815" s="13"/>
    </row>
    <row r="816" spans="2:16" ht="24.95" customHeight="1" x14ac:dyDescent="0.2">
      <c r="B816" s="111" t="s">
        <v>43</v>
      </c>
      <c r="C816" s="349">
        <f>(C815-C814)/C814</f>
        <v>-0.13429628689245293</v>
      </c>
      <c r="D816" s="349"/>
      <c r="E816" s="349">
        <f>(E815-E814)/E814</f>
        <v>-4.3446660744569168E-2</v>
      </c>
      <c r="F816" s="349"/>
      <c r="G816" s="349">
        <f>(G815-G814)/G814</f>
        <v>-0.12929770463250126</v>
      </c>
      <c r="H816" s="349"/>
      <c r="I816" s="38"/>
      <c r="J816" s="38"/>
      <c r="K816" s="38"/>
      <c r="L816" s="38"/>
      <c r="M816" s="13"/>
      <c r="N816" s="13"/>
      <c r="O816" s="13"/>
    </row>
    <row r="817" spans="2:16" ht="24.95" customHeight="1" x14ac:dyDescent="0.2">
      <c r="B817" s="37"/>
      <c r="C817" s="38"/>
      <c r="D817" s="38"/>
      <c r="E817" s="38"/>
      <c r="F817" s="57"/>
      <c r="G817" s="37"/>
      <c r="H817" s="37"/>
      <c r="I817" s="38"/>
      <c r="J817" s="38"/>
      <c r="K817" s="38"/>
      <c r="L817" s="38"/>
      <c r="M817" s="13"/>
      <c r="N817" s="13"/>
      <c r="O817" s="13"/>
      <c r="P817" s="58"/>
    </row>
    <row r="818" spans="2:16" ht="24.95" customHeight="1" x14ac:dyDescent="0.2">
      <c r="B818" s="37"/>
      <c r="C818" s="38"/>
      <c r="D818" s="38"/>
      <c r="E818" s="38"/>
      <c r="F818" s="57"/>
      <c r="G818" s="37"/>
      <c r="H818" s="37"/>
      <c r="I818" s="38"/>
      <c r="J818" s="38"/>
      <c r="K818" s="38"/>
      <c r="L818" s="38"/>
      <c r="M818" s="13"/>
      <c r="N818" s="13"/>
      <c r="O818" s="13"/>
      <c r="P818" s="58"/>
    </row>
    <row r="819" spans="2:16" ht="24.95" customHeight="1" x14ac:dyDescent="0.2">
      <c r="B819" s="37"/>
      <c r="C819" s="38"/>
      <c r="D819" s="38"/>
      <c r="E819" s="38"/>
      <c r="F819" s="57"/>
      <c r="G819" s="37"/>
      <c r="H819" s="37"/>
      <c r="I819" s="38"/>
      <c r="J819" s="38"/>
      <c r="K819" s="38"/>
      <c r="L819" s="38"/>
      <c r="M819" s="13"/>
      <c r="N819" s="13"/>
      <c r="O819" s="13"/>
      <c r="P819" s="58"/>
    </row>
    <row r="820" spans="2:16" ht="24.95" customHeight="1" x14ac:dyDescent="0.2">
      <c r="B820" s="37"/>
      <c r="C820" s="38"/>
      <c r="D820" s="38"/>
      <c r="E820" s="38"/>
      <c r="F820" s="57"/>
      <c r="G820" s="37"/>
      <c r="H820" s="37"/>
      <c r="I820" s="38"/>
      <c r="J820" s="38"/>
      <c r="K820" s="38"/>
      <c r="L820" s="38"/>
      <c r="M820" s="13"/>
      <c r="N820" s="13"/>
      <c r="O820" s="13"/>
      <c r="P820" s="58"/>
    </row>
    <row r="821" spans="2:16" ht="24.95" customHeight="1" x14ac:dyDescent="0.2">
      <c r="B821" s="37"/>
      <c r="C821" s="38"/>
      <c r="D821" s="38"/>
      <c r="E821" s="38"/>
      <c r="F821" s="57"/>
      <c r="G821" s="37"/>
      <c r="H821" s="37"/>
      <c r="I821" s="38"/>
      <c r="J821" s="38"/>
      <c r="K821" s="38"/>
      <c r="L821" s="38"/>
      <c r="M821" s="13"/>
      <c r="N821" s="13"/>
      <c r="O821" s="13"/>
      <c r="P821" s="58"/>
    </row>
    <row r="822" spans="2:16" ht="24.95" customHeight="1" x14ac:dyDescent="0.2">
      <c r="B822" s="37"/>
      <c r="C822" s="38"/>
      <c r="D822" s="38"/>
      <c r="E822" s="38"/>
      <c r="F822" s="57"/>
      <c r="G822" s="37"/>
      <c r="H822" s="37"/>
      <c r="I822" s="38"/>
      <c r="J822" s="38"/>
      <c r="K822" s="38"/>
      <c r="L822" s="38"/>
      <c r="M822" s="13"/>
      <c r="N822" s="13"/>
      <c r="O822" s="13"/>
      <c r="P822" s="58"/>
    </row>
    <row r="823" spans="2:16" ht="24.95" customHeight="1" x14ac:dyDescent="0.2">
      <c r="B823" s="37"/>
      <c r="C823" s="38"/>
      <c r="D823" s="38"/>
      <c r="E823" s="38"/>
      <c r="F823" s="57"/>
      <c r="G823" s="37"/>
      <c r="H823" s="37"/>
      <c r="I823" s="38"/>
      <c r="J823" s="38"/>
      <c r="K823" s="38"/>
      <c r="L823" s="38"/>
      <c r="M823" s="13"/>
      <c r="N823" s="13"/>
      <c r="O823" s="13"/>
      <c r="P823" s="58"/>
    </row>
    <row r="824" spans="2:16" ht="24.95" customHeight="1" x14ac:dyDescent="0.2">
      <c r="B824" s="148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  <c r="M824" s="58"/>
      <c r="N824" s="58"/>
      <c r="O824" s="58"/>
      <c r="P824" s="58"/>
    </row>
    <row r="825" spans="2:16" ht="24.95" customHeight="1" x14ac:dyDescent="0.2"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</row>
    <row r="826" spans="2:16" ht="24.95" customHeight="1" x14ac:dyDescent="0.2"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</row>
    <row r="827" spans="2:16" ht="24.95" customHeight="1" x14ac:dyDescent="0.2"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</row>
    <row r="828" spans="2:16" ht="24.95" customHeight="1" x14ac:dyDescent="0.2"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</row>
    <row r="829" spans="2:16" ht="24.95" customHeight="1" x14ac:dyDescent="0.2"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</row>
    <row r="830" spans="2:16" ht="24.95" customHeight="1" x14ac:dyDescent="0.2"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</row>
    <row r="831" spans="2:16" ht="24.95" customHeight="1" x14ac:dyDescent="0.2"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</row>
    <row r="832" spans="2:16" ht="24.95" customHeight="1" x14ac:dyDescent="0.2"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</row>
    <row r="833" spans="2:16" ht="24.95" customHeight="1" x14ac:dyDescent="0.2"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</row>
    <row r="834" spans="2:16" ht="24.95" customHeight="1" x14ac:dyDescent="0.2"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</row>
    <row r="835" spans="2:16" ht="24.95" customHeight="1" x14ac:dyDescent="0.2"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</row>
    <row r="836" spans="2:16" ht="24.95" customHeight="1" x14ac:dyDescent="0.2"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</row>
    <row r="837" spans="2:16" ht="24.95" customHeight="1" x14ac:dyDescent="0.2"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</row>
    <row r="838" spans="2:16" ht="24.95" customHeight="1" x14ac:dyDescent="0.2">
      <c r="B838" s="355" t="s">
        <v>15</v>
      </c>
      <c r="C838" s="355"/>
      <c r="D838" s="355"/>
      <c r="E838" s="355"/>
      <c r="F838" s="355"/>
      <c r="G838" s="355"/>
      <c r="H838" s="355"/>
      <c r="I838" s="355"/>
      <c r="J838" s="355"/>
    </row>
    <row r="839" spans="2:16" ht="24.95" customHeight="1" x14ac:dyDescent="0.2">
      <c r="B839" s="139" t="s">
        <v>35</v>
      </c>
      <c r="C839" s="350" t="s">
        <v>40</v>
      </c>
      <c r="D839" s="350"/>
      <c r="E839" s="350" t="s">
        <v>41</v>
      </c>
      <c r="F839" s="350"/>
      <c r="G839" s="350" t="s">
        <v>42</v>
      </c>
      <c r="H839" s="350"/>
      <c r="I839" s="350" t="s">
        <v>89</v>
      </c>
      <c r="J839" s="350"/>
      <c r="L839" s="39"/>
    </row>
    <row r="840" spans="2:16" ht="24.95" customHeight="1" x14ac:dyDescent="0.2">
      <c r="B840" s="285" t="s">
        <v>159</v>
      </c>
      <c r="C840" s="347">
        <v>438671</v>
      </c>
      <c r="D840" s="347"/>
      <c r="E840" s="347">
        <v>21469</v>
      </c>
      <c r="F840" s="347"/>
      <c r="G840" s="346">
        <v>460140</v>
      </c>
      <c r="H840" s="346"/>
      <c r="I840" s="356">
        <v>9.6402318957743996E-2</v>
      </c>
      <c r="J840" s="356"/>
    </row>
    <row r="841" spans="2:16" ht="24.95" customHeight="1" x14ac:dyDescent="0.2">
      <c r="B841" s="285" t="s">
        <v>160</v>
      </c>
      <c r="C841" s="344">
        <v>394788</v>
      </c>
      <c r="D841" s="344"/>
      <c r="E841" s="344">
        <v>23887</v>
      </c>
      <c r="F841" s="344"/>
      <c r="G841" s="346">
        <v>418675</v>
      </c>
      <c r="H841" s="346"/>
      <c r="I841" s="345">
        <v>9.8739899856870997E-2</v>
      </c>
      <c r="J841" s="345"/>
    </row>
    <row r="842" spans="2:16" ht="24.95" customHeight="1" x14ac:dyDescent="0.2">
      <c r="B842" s="103" t="s">
        <v>43</v>
      </c>
      <c r="C842" s="351">
        <f>(C841-C840)/C840</f>
        <v>-0.10003624584255627</v>
      </c>
      <c r="D842" s="351"/>
      <c r="E842" s="351">
        <f>(E841-E840)/E840</f>
        <v>0.11262750943220458</v>
      </c>
      <c r="F842" s="351"/>
      <c r="G842" s="351">
        <f>(G841-G840)/G840</f>
        <v>-9.0113878384839391E-2</v>
      </c>
      <c r="H842" s="351"/>
      <c r="I842" s="351">
        <f>(I841-I840)/I840</f>
        <v>2.4248181209744882E-2</v>
      </c>
      <c r="J842" s="351"/>
    </row>
    <row r="843" spans="2:16" ht="24.95" customHeight="1" x14ac:dyDescent="0.2">
      <c r="B843" s="37"/>
      <c r="C843" s="38"/>
      <c r="D843" s="38"/>
      <c r="E843" s="38"/>
      <c r="F843" s="57"/>
      <c r="G843" s="37"/>
      <c r="H843" s="37"/>
      <c r="I843" s="38"/>
      <c r="J843" s="38"/>
      <c r="K843" s="38"/>
      <c r="L843" s="38"/>
      <c r="M843" s="13"/>
      <c r="N843" s="13"/>
      <c r="O843" s="13"/>
      <c r="P843" s="58"/>
    </row>
    <row r="844" spans="2:16" ht="24.95" customHeight="1" x14ac:dyDescent="0.2">
      <c r="B844" s="37"/>
      <c r="C844" s="38"/>
      <c r="D844" s="38"/>
      <c r="E844" s="38"/>
      <c r="F844" s="57"/>
      <c r="G844" s="37"/>
      <c r="H844" s="37"/>
      <c r="I844" s="38"/>
      <c r="J844" s="38"/>
      <c r="K844" s="38"/>
      <c r="L844" s="38"/>
      <c r="M844" s="13"/>
      <c r="N844" s="13"/>
      <c r="O844" s="13"/>
      <c r="P844" s="58"/>
    </row>
    <row r="845" spans="2:16" ht="24.95" customHeight="1" x14ac:dyDescent="0.2">
      <c r="B845" s="37"/>
      <c r="C845" s="38"/>
      <c r="D845" s="38"/>
      <c r="E845" s="38"/>
      <c r="F845" s="57"/>
      <c r="G845" s="37"/>
      <c r="H845" s="37"/>
      <c r="I845" s="38"/>
      <c r="J845" s="38"/>
      <c r="K845" s="38"/>
      <c r="L845" s="38"/>
      <c r="M845" s="13"/>
      <c r="N845" s="13"/>
      <c r="O845" s="13"/>
      <c r="P845" s="58"/>
    </row>
    <row r="846" spans="2:16" ht="24.95" customHeight="1" x14ac:dyDescent="0.2">
      <c r="B846" s="37"/>
      <c r="C846" s="38"/>
      <c r="D846" s="38"/>
      <c r="E846" s="38"/>
      <c r="F846" s="57"/>
      <c r="G846" s="37"/>
      <c r="H846" s="37"/>
      <c r="I846" s="38"/>
      <c r="J846" s="38"/>
      <c r="K846" s="38"/>
      <c r="L846" s="38"/>
      <c r="M846" s="13"/>
      <c r="N846" s="13"/>
      <c r="O846" s="13"/>
      <c r="P846" s="58"/>
    </row>
    <row r="847" spans="2:16" ht="24.95" customHeight="1" x14ac:dyDescent="0.2">
      <c r="B847" s="37"/>
      <c r="C847" s="38"/>
      <c r="D847" s="38"/>
      <c r="E847" s="38"/>
      <c r="F847" s="57"/>
      <c r="G847" s="37"/>
      <c r="H847" s="37"/>
      <c r="I847" s="38"/>
      <c r="J847" s="38"/>
      <c r="K847" s="38"/>
      <c r="L847" s="38"/>
      <c r="M847" s="13"/>
      <c r="N847" s="13"/>
      <c r="O847" s="13"/>
      <c r="P847" s="58"/>
    </row>
    <row r="848" spans="2:16" ht="24.95" customHeight="1" x14ac:dyDescent="0.2"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13"/>
      <c r="N848" s="13"/>
      <c r="O848" s="13"/>
      <c r="P848" s="58"/>
    </row>
    <row r="849" spans="2:16" ht="24.95" customHeight="1" x14ac:dyDescent="0.2"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13"/>
      <c r="N849" s="13"/>
      <c r="O849" s="13"/>
      <c r="P849" s="58"/>
    </row>
    <row r="850" spans="2:16" ht="24.95" customHeight="1" x14ac:dyDescent="0.2"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58"/>
      <c r="N850" s="58"/>
      <c r="O850" s="58"/>
      <c r="P850" s="58"/>
    </row>
    <row r="851" spans="2:16" ht="24.95" customHeight="1" x14ac:dyDescent="0.2"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58"/>
      <c r="N851" s="58"/>
      <c r="O851" s="58"/>
      <c r="P851" s="58"/>
    </row>
    <row r="852" spans="2:16" ht="24.95" customHeight="1" x14ac:dyDescent="0.2"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</row>
    <row r="853" spans="2:16" ht="24.95" customHeight="1" x14ac:dyDescent="0.2"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</row>
    <row r="854" spans="2:16" ht="24.95" customHeight="1" x14ac:dyDescent="0.2"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</row>
    <row r="855" spans="2:16" ht="24.95" customHeight="1" x14ac:dyDescent="0.2"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</row>
    <row r="856" spans="2:16" ht="24.95" customHeight="1" x14ac:dyDescent="0.2"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</row>
    <row r="857" spans="2:16" ht="24.95" customHeight="1" x14ac:dyDescent="0.2"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</row>
    <row r="858" spans="2:16" ht="24.95" customHeight="1" x14ac:dyDescent="0.2"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</row>
    <row r="859" spans="2:16" ht="24.95" customHeight="1" x14ac:dyDescent="0.2"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</row>
    <row r="860" spans="2:16" ht="24.95" customHeight="1" x14ac:dyDescent="0.2"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</row>
    <row r="861" spans="2:16" ht="24.95" customHeight="1" x14ac:dyDescent="0.2"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P861" s="58"/>
    </row>
    <row r="862" spans="2:16" ht="24.95" customHeight="1" x14ac:dyDescent="0.2"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22"/>
      <c r="P862" s="58"/>
    </row>
    <row r="863" spans="2:16" s="58" customFormat="1" ht="24.95" customHeight="1" x14ac:dyDescent="0.2"/>
    <row r="864" spans="2:16" s="58" customFormat="1" ht="24.95" customHeight="1" x14ac:dyDescent="0.2"/>
    <row r="865" spans="2:13" s="58" customFormat="1" ht="24.95" customHeight="1" x14ac:dyDescent="0.2"/>
    <row r="866" spans="2:13" s="58" customFormat="1" ht="24.95" customHeight="1" x14ac:dyDescent="0.2"/>
    <row r="867" spans="2:13" s="58" customFormat="1" ht="24.95" customHeight="1" x14ac:dyDescent="0.2"/>
    <row r="868" spans="2:13" s="58" customFormat="1" ht="24.95" customHeight="1" x14ac:dyDescent="0.2"/>
    <row r="869" spans="2:13" s="58" customFormat="1" ht="24.95" customHeight="1" x14ac:dyDescent="0.2"/>
    <row r="870" spans="2:13" s="58" customFormat="1" ht="24.95" customHeight="1" x14ac:dyDescent="0.2"/>
    <row r="871" spans="2:13" s="58" customFormat="1" ht="24.95" customHeight="1" x14ac:dyDescent="0.2"/>
    <row r="872" spans="2:13" s="58" customFormat="1" ht="24.95" customHeight="1" x14ac:dyDescent="0.2">
      <c r="M872" s="22">
        <v>11</v>
      </c>
    </row>
    <row r="873" spans="2:13" ht="25.5" customHeight="1" x14ac:dyDescent="0.2">
      <c r="B873" s="343" t="s">
        <v>121</v>
      </c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</row>
    <row r="874" spans="2:13" ht="15" customHeight="1" x14ac:dyDescent="0.2"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</row>
    <row r="875" spans="2:13" ht="25.5" customHeight="1" x14ac:dyDescent="0.2">
      <c r="B875" s="343" t="s">
        <v>92</v>
      </c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</row>
    <row r="876" spans="2:13" ht="15" customHeight="1" x14ac:dyDescent="0.2">
      <c r="B876" s="56"/>
      <c r="C876" s="56"/>
      <c r="D876" s="56"/>
      <c r="E876" s="56"/>
      <c r="F876" s="56"/>
      <c r="G876" s="56"/>
    </row>
    <row r="877" spans="2:13" ht="24.95" customHeight="1" x14ac:dyDescent="0.2">
      <c r="B877" s="354" t="s">
        <v>116</v>
      </c>
      <c r="C877" s="354"/>
      <c r="D877" s="354"/>
      <c r="E877" s="354"/>
      <c r="F877" s="354"/>
      <c r="G877" s="354"/>
      <c r="H877" s="354"/>
      <c r="I877" s="354"/>
      <c r="J877" s="354"/>
    </row>
    <row r="878" spans="2:13" ht="24.95" customHeight="1" x14ac:dyDescent="0.2">
      <c r="B878" s="390" t="s">
        <v>36</v>
      </c>
      <c r="C878" s="352" t="s">
        <v>47</v>
      </c>
      <c r="D878" s="352"/>
      <c r="E878" s="352"/>
      <c r="F878" s="352" t="s">
        <v>48</v>
      </c>
      <c r="G878" s="352"/>
      <c r="H878" s="352"/>
      <c r="I878" s="135" t="s">
        <v>52</v>
      </c>
      <c r="J878" s="137" t="s">
        <v>53</v>
      </c>
      <c r="M878" s="44"/>
    </row>
    <row r="879" spans="2:13" ht="24.95" customHeight="1" x14ac:dyDescent="0.2">
      <c r="B879" s="391"/>
      <c r="C879" s="133" t="s">
        <v>66</v>
      </c>
      <c r="D879" s="133" t="s">
        <v>67</v>
      </c>
      <c r="E879" s="185" t="s">
        <v>68</v>
      </c>
      <c r="F879" s="133" t="s">
        <v>69</v>
      </c>
      <c r="G879" s="133" t="s">
        <v>70</v>
      </c>
      <c r="H879" s="134" t="s">
        <v>71</v>
      </c>
      <c r="I879" s="136" t="s">
        <v>85</v>
      </c>
      <c r="J879" s="138" t="s">
        <v>86</v>
      </c>
      <c r="K879" s="19"/>
      <c r="M879" s="44"/>
    </row>
    <row r="880" spans="2:13" ht="24.95" customHeight="1" x14ac:dyDescent="0.2">
      <c r="B880" s="131" t="s">
        <v>114</v>
      </c>
      <c r="C880" s="286">
        <v>9532</v>
      </c>
      <c r="D880" s="286">
        <v>277</v>
      </c>
      <c r="E880" s="294">
        <v>9809</v>
      </c>
      <c r="F880" s="286">
        <v>20158</v>
      </c>
      <c r="G880" s="286">
        <v>564</v>
      </c>
      <c r="H880" s="288">
        <v>20722</v>
      </c>
      <c r="I880" s="290">
        <v>0.10997198800000001</v>
      </c>
      <c r="J880" s="292">
        <v>2.1125496992557999</v>
      </c>
      <c r="K880" s="46"/>
      <c r="M880" s="44"/>
    </row>
    <row r="881" spans="2:15" ht="24.95" customHeight="1" x14ac:dyDescent="0.2">
      <c r="B881" s="131" t="s">
        <v>5</v>
      </c>
      <c r="C881" s="286">
        <v>4021</v>
      </c>
      <c r="D881" s="286">
        <v>1315</v>
      </c>
      <c r="E881" s="294">
        <v>5336</v>
      </c>
      <c r="F881" s="286">
        <v>8497</v>
      </c>
      <c r="G881" s="286">
        <v>1960</v>
      </c>
      <c r="H881" s="288">
        <v>10457</v>
      </c>
      <c r="I881" s="290">
        <v>7.7848379300000006E-2</v>
      </c>
      <c r="J881" s="292">
        <v>1.9597076461769001</v>
      </c>
      <c r="K881" s="46"/>
      <c r="M881" s="44"/>
    </row>
    <row r="882" spans="2:15" ht="24.95" customHeight="1" x14ac:dyDescent="0.2">
      <c r="B882" s="131" t="s">
        <v>22</v>
      </c>
      <c r="C882" s="286">
        <v>8934</v>
      </c>
      <c r="D882" s="286">
        <v>1481</v>
      </c>
      <c r="E882" s="294">
        <v>10415</v>
      </c>
      <c r="F882" s="286">
        <v>24402</v>
      </c>
      <c r="G882" s="286">
        <v>1596</v>
      </c>
      <c r="H882" s="288">
        <v>25998</v>
      </c>
      <c r="I882" s="290">
        <v>0.1911969708</v>
      </c>
      <c r="J882" s="292">
        <v>2.4962073931829001</v>
      </c>
      <c r="K882" s="46"/>
      <c r="M882" s="44"/>
    </row>
    <row r="883" spans="2:15" ht="24.95" customHeight="1" x14ac:dyDescent="0.2">
      <c r="B883" s="131" t="s">
        <v>7</v>
      </c>
      <c r="C883" s="286">
        <v>852</v>
      </c>
      <c r="D883" s="286">
        <v>62</v>
      </c>
      <c r="E883" s="294">
        <v>914</v>
      </c>
      <c r="F883" s="286">
        <v>2181</v>
      </c>
      <c r="G883" s="286">
        <v>124</v>
      </c>
      <c r="H883" s="288">
        <v>2305</v>
      </c>
      <c r="I883" s="290">
        <v>5.53235407E-2</v>
      </c>
      <c r="J883" s="292">
        <v>2.5218818380744001</v>
      </c>
      <c r="K883" s="46"/>
      <c r="M883" s="44"/>
    </row>
    <row r="884" spans="2:15" ht="24.95" customHeight="1" x14ac:dyDescent="0.2">
      <c r="B884" s="131" t="s">
        <v>8</v>
      </c>
      <c r="C884" s="286">
        <v>4698</v>
      </c>
      <c r="D884" s="286">
        <v>1553</v>
      </c>
      <c r="E884" s="294">
        <v>6251</v>
      </c>
      <c r="F884" s="286">
        <v>5717</v>
      </c>
      <c r="G884" s="286">
        <v>2133</v>
      </c>
      <c r="H884" s="288">
        <v>7850</v>
      </c>
      <c r="I884" s="290">
        <v>8.2452903100000002E-2</v>
      </c>
      <c r="J884" s="292">
        <v>1.2557990721485</v>
      </c>
      <c r="K884" s="46"/>
      <c r="M884" s="44"/>
    </row>
    <row r="885" spans="2:15" ht="24.95" customHeight="1" x14ac:dyDescent="0.2">
      <c r="B885" s="131" t="s">
        <v>9</v>
      </c>
      <c r="C885" s="286">
        <v>2203</v>
      </c>
      <c r="D885" s="286">
        <v>127</v>
      </c>
      <c r="E885" s="294">
        <v>2330</v>
      </c>
      <c r="F885" s="286">
        <v>4344</v>
      </c>
      <c r="G885" s="286">
        <v>256</v>
      </c>
      <c r="H885" s="288">
        <v>4600</v>
      </c>
      <c r="I885" s="290">
        <v>6.5542003900000007E-2</v>
      </c>
      <c r="J885" s="292">
        <v>1.9742489270386001</v>
      </c>
      <c r="K885" s="46"/>
      <c r="M885" s="44"/>
    </row>
    <row r="886" spans="2:15" ht="24.95" customHeight="1" x14ac:dyDescent="0.2">
      <c r="B886" s="131" t="s">
        <v>10</v>
      </c>
      <c r="C886" s="286">
        <v>4306</v>
      </c>
      <c r="D886" s="286">
        <v>90</v>
      </c>
      <c r="E886" s="294">
        <v>4396</v>
      </c>
      <c r="F886" s="286">
        <v>21698</v>
      </c>
      <c r="G886" s="286">
        <v>239</v>
      </c>
      <c r="H886" s="288">
        <v>21937</v>
      </c>
      <c r="I886" s="290">
        <v>0.20483989629999999</v>
      </c>
      <c r="J886" s="292">
        <v>4.9902183803457998</v>
      </c>
      <c r="K886" s="46"/>
      <c r="M886" s="44"/>
    </row>
    <row r="887" spans="2:15" ht="24.95" customHeight="1" x14ac:dyDescent="0.2">
      <c r="B887" s="131" t="s">
        <v>11</v>
      </c>
      <c r="C887" s="286">
        <v>1868</v>
      </c>
      <c r="D887" s="286">
        <v>392</v>
      </c>
      <c r="E887" s="294">
        <v>2260</v>
      </c>
      <c r="F887" s="286">
        <v>5484</v>
      </c>
      <c r="G887" s="286">
        <v>812</v>
      </c>
      <c r="H887" s="288">
        <v>6296</v>
      </c>
      <c r="I887" s="290">
        <v>0.1627377998</v>
      </c>
      <c r="J887" s="292">
        <v>2.7858407079646001</v>
      </c>
      <c r="K887" s="46"/>
      <c r="M887" s="47"/>
    </row>
    <row r="888" spans="2:15" ht="24.95" customHeight="1" x14ac:dyDescent="0.2">
      <c r="B888" s="131" t="s">
        <v>12</v>
      </c>
      <c r="C888" s="286">
        <v>4359</v>
      </c>
      <c r="D888" s="286">
        <v>81</v>
      </c>
      <c r="E888" s="294">
        <v>4440</v>
      </c>
      <c r="F888" s="286">
        <v>8518</v>
      </c>
      <c r="G888" s="286">
        <v>274</v>
      </c>
      <c r="H888" s="288">
        <v>8792</v>
      </c>
      <c r="I888" s="290">
        <v>9.4537634400000001E-2</v>
      </c>
      <c r="J888" s="292">
        <v>1.9801801801801999</v>
      </c>
      <c r="K888" s="46"/>
      <c r="M888" s="47"/>
    </row>
    <row r="889" spans="2:15" ht="24.95" customHeight="1" x14ac:dyDescent="0.2">
      <c r="B889" s="132" t="s">
        <v>14</v>
      </c>
      <c r="C889" s="287">
        <v>40773</v>
      </c>
      <c r="D889" s="287">
        <v>5378</v>
      </c>
      <c r="E889" s="295">
        <v>46151</v>
      </c>
      <c r="F889" s="287">
        <v>100999</v>
      </c>
      <c r="G889" s="287">
        <v>7958</v>
      </c>
      <c r="H889" s="289">
        <v>108957</v>
      </c>
      <c r="I889" s="291">
        <v>0.12045234119999999</v>
      </c>
      <c r="J889" s="293">
        <v>2.3608805876362</v>
      </c>
      <c r="M889" s="47"/>
    </row>
    <row r="890" spans="2:15" ht="24.95" customHeight="1" x14ac:dyDescent="0.2">
      <c r="B890" s="215"/>
    </row>
    <row r="891" spans="2:15" ht="24.95" customHeight="1" x14ac:dyDescent="0.2"/>
    <row r="892" spans="2:15" s="26" customFormat="1" ht="24.95" customHeight="1" x14ac:dyDescent="0.2"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</row>
    <row r="893" spans="2:15" ht="24.95" customHeight="1" x14ac:dyDescent="0.2"/>
    <row r="894" spans="2:15" ht="24.95" customHeight="1" x14ac:dyDescent="0.2">
      <c r="B894" s="64"/>
      <c r="C894" s="64"/>
      <c r="D894" s="64"/>
      <c r="E894" s="64"/>
      <c r="G894" s="64"/>
      <c r="H894" s="64"/>
      <c r="I894" s="64"/>
      <c r="J894" s="64"/>
    </row>
    <row r="895" spans="2:15" ht="24.95" customHeight="1" x14ac:dyDescent="0.2">
      <c r="B895" s="64"/>
      <c r="C895" s="64"/>
      <c r="D895" s="64"/>
      <c r="E895" s="64"/>
      <c r="G895" s="64"/>
      <c r="H895" s="64"/>
      <c r="I895" s="64"/>
      <c r="J895" s="64"/>
    </row>
    <row r="896" spans="2:15" ht="24.95" customHeight="1" x14ac:dyDescent="0.2">
      <c r="B896" s="64"/>
      <c r="C896" s="64"/>
      <c r="D896" s="64"/>
      <c r="E896" s="64"/>
      <c r="G896" s="64"/>
      <c r="H896" s="64"/>
      <c r="I896" s="64"/>
      <c r="J896" s="64"/>
    </row>
    <row r="897" spans="2:15" ht="24.95" customHeight="1" x14ac:dyDescent="0.2">
      <c r="B897" s="64"/>
      <c r="C897" s="64"/>
      <c r="D897" s="64"/>
      <c r="E897" s="64"/>
      <c r="G897" s="64"/>
      <c r="H897" s="64"/>
      <c r="I897" s="64"/>
      <c r="J897" s="64"/>
    </row>
    <row r="898" spans="2:15" ht="24.95" customHeight="1" x14ac:dyDescent="0.2">
      <c r="B898" s="64"/>
      <c r="C898" s="64"/>
      <c r="D898" s="64"/>
      <c r="E898" s="64"/>
      <c r="G898" s="64"/>
      <c r="H898" s="64"/>
      <c r="I898" s="64"/>
      <c r="J898" s="64"/>
    </row>
    <row r="899" spans="2:15" ht="24.95" customHeight="1" x14ac:dyDescent="0.2">
      <c r="B899" s="64"/>
      <c r="C899" s="64"/>
      <c r="D899" s="64"/>
      <c r="E899" s="64"/>
      <c r="G899" s="64"/>
      <c r="H899" s="64"/>
      <c r="I899" s="64"/>
      <c r="J899" s="64"/>
    </row>
    <row r="900" spans="2:15" ht="24.95" customHeight="1" x14ac:dyDescent="0.2">
      <c r="B900" s="64"/>
      <c r="C900" s="64"/>
      <c r="D900" s="64"/>
      <c r="E900" s="64"/>
      <c r="G900" s="64"/>
      <c r="H900" s="64"/>
      <c r="I900" s="64"/>
      <c r="J900" s="64"/>
    </row>
    <row r="901" spans="2:15" ht="24.95" customHeight="1" x14ac:dyDescent="0.2">
      <c r="B901" s="64"/>
      <c r="C901" s="64"/>
      <c r="D901" s="64"/>
      <c r="E901" s="64"/>
      <c r="G901" s="64"/>
      <c r="H901" s="64"/>
      <c r="I901" s="64"/>
      <c r="J901" s="64"/>
    </row>
    <row r="902" spans="2:15" ht="24.95" customHeight="1" x14ac:dyDescent="0.2">
      <c r="B902" s="64"/>
      <c r="C902" s="64"/>
      <c r="D902" s="64"/>
      <c r="E902" s="64"/>
      <c r="G902" s="64"/>
      <c r="H902" s="64"/>
      <c r="I902" s="64"/>
      <c r="J902" s="64"/>
    </row>
    <row r="903" spans="2:15" ht="25.5" customHeight="1" x14ac:dyDescent="0.2">
      <c r="B903" s="358" t="s">
        <v>167</v>
      </c>
      <c r="C903" s="358"/>
      <c r="D903" s="358"/>
      <c r="E903" s="358"/>
      <c r="F903" s="358"/>
      <c r="G903" s="358"/>
      <c r="H903" s="358"/>
      <c r="I903" s="358"/>
      <c r="J903" s="358"/>
      <c r="K903" s="358"/>
      <c r="L903" s="358"/>
      <c r="M903" s="358"/>
    </row>
    <row r="904" spans="2:15" s="13" customFormat="1" ht="15" customHeight="1" x14ac:dyDescent="0.2">
      <c r="B904" s="149"/>
      <c r="C904" s="149"/>
      <c r="D904" s="149"/>
      <c r="E904" s="149"/>
      <c r="F904" s="149"/>
      <c r="G904" s="149"/>
    </row>
    <row r="905" spans="2:15" ht="24.95" customHeight="1" x14ac:dyDescent="0.2">
      <c r="B905" s="353" t="s">
        <v>13</v>
      </c>
      <c r="C905" s="353"/>
      <c r="D905" s="353"/>
      <c r="E905" s="353"/>
      <c r="F905" s="353"/>
      <c r="G905" s="353"/>
      <c r="H905" s="353"/>
      <c r="I905" s="38"/>
      <c r="J905" s="38"/>
      <c r="K905" s="38"/>
      <c r="L905" s="38"/>
      <c r="M905" s="13"/>
      <c r="N905" s="13"/>
      <c r="O905" s="13"/>
    </row>
    <row r="906" spans="2:15" ht="24.95" customHeight="1" x14ac:dyDescent="0.2">
      <c r="B906" s="130" t="s">
        <v>35</v>
      </c>
      <c r="C906" s="348" t="s">
        <v>62</v>
      </c>
      <c r="D906" s="348"/>
      <c r="E906" s="348" t="s">
        <v>110</v>
      </c>
      <c r="F906" s="348"/>
      <c r="G906" s="348" t="s">
        <v>0</v>
      </c>
      <c r="H906" s="348"/>
      <c r="I906" s="38"/>
      <c r="J906" s="38"/>
      <c r="K906" s="38"/>
      <c r="L906" s="38"/>
      <c r="M906" s="13"/>
      <c r="N906" s="13"/>
      <c r="O906" s="13"/>
    </row>
    <row r="907" spans="2:15" ht="24.95" customHeight="1" x14ac:dyDescent="0.2">
      <c r="B907" s="296" t="s">
        <v>176</v>
      </c>
      <c r="C907" s="347">
        <v>34227</v>
      </c>
      <c r="D907" s="347"/>
      <c r="E907" s="347">
        <v>3667</v>
      </c>
      <c r="F907" s="347"/>
      <c r="G907" s="346">
        <v>37894</v>
      </c>
      <c r="H907" s="357"/>
      <c r="I907" s="38"/>
      <c r="J907" s="38"/>
      <c r="K907" s="38"/>
      <c r="L907" s="38"/>
      <c r="M907" s="13"/>
      <c r="N907" s="13"/>
      <c r="O907" s="13"/>
    </row>
    <row r="908" spans="2:15" ht="24.95" customHeight="1" x14ac:dyDescent="0.2">
      <c r="B908" s="296" t="s">
        <v>156</v>
      </c>
      <c r="C908" s="344">
        <v>40773</v>
      </c>
      <c r="D908" s="344"/>
      <c r="E908" s="344">
        <v>5378</v>
      </c>
      <c r="F908" s="344"/>
      <c r="G908" s="346">
        <v>46151</v>
      </c>
      <c r="H908" s="357"/>
      <c r="I908" s="38"/>
      <c r="J908" s="38"/>
      <c r="K908" s="38"/>
      <c r="L908" s="38"/>
      <c r="M908" s="13"/>
      <c r="N908" s="13"/>
      <c r="O908" s="13"/>
    </row>
    <row r="909" spans="2:15" ht="24.95" customHeight="1" x14ac:dyDescent="0.2">
      <c r="B909" s="111" t="s">
        <v>43</v>
      </c>
      <c r="C909" s="349">
        <f>(C908-C907)/C907</f>
        <v>0.19125251994039794</v>
      </c>
      <c r="D909" s="349"/>
      <c r="E909" s="349">
        <f>(E908-E907)/E907</f>
        <v>0.46659394600490867</v>
      </c>
      <c r="F909" s="349"/>
      <c r="G909" s="349">
        <f>(G908-G907)/G907</f>
        <v>0.21789729244735315</v>
      </c>
      <c r="H909" s="349"/>
      <c r="I909" s="38"/>
      <c r="J909" s="38"/>
      <c r="K909" s="38"/>
      <c r="L909" s="38"/>
      <c r="M909" s="13"/>
      <c r="N909" s="13"/>
      <c r="O909" s="13"/>
    </row>
    <row r="910" spans="2:15" ht="24.95" customHeight="1" x14ac:dyDescent="0.2">
      <c r="B910" s="37"/>
      <c r="C910" s="38"/>
      <c r="D910" s="38"/>
      <c r="E910" s="38"/>
      <c r="F910" s="57"/>
      <c r="G910" s="37"/>
      <c r="H910" s="37"/>
      <c r="I910" s="38"/>
      <c r="J910" s="38"/>
      <c r="K910" s="38"/>
      <c r="L910" s="38"/>
      <c r="M910" s="13"/>
      <c r="N910" s="13"/>
      <c r="O910" s="13"/>
    </row>
    <row r="911" spans="2:15" ht="24.95" customHeight="1" x14ac:dyDescent="0.2">
      <c r="B911" s="37"/>
      <c r="C911" s="38"/>
      <c r="D911" s="38"/>
      <c r="E911" s="38"/>
      <c r="F911" s="57"/>
      <c r="G911" s="37"/>
      <c r="H911" s="37"/>
      <c r="I911" s="38"/>
      <c r="J911" s="38"/>
      <c r="K911" s="38"/>
      <c r="L911" s="38"/>
      <c r="M911" s="13"/>
      <c r="N911" s="13"/>
      <c r="O911" s="13"/>
    </row>
    <row r="912" spans="2:15" ht="24.95" customHeight="1" x14ac:dyDescent="0.2">
      <c r="B912" s="37"/>
      <c r="C912" s="38"/>
      <c r="D912" s="38"/>
      <c r="E912" s="38"/>
      <c r="F912" s="57"/>
      <c r="G912" s="37"/>
      <c r="H912" s="37"/>
      <c r="I912" s="38"/>
      <c r="J912" s="38"/>
      <c r="K912" s="38"/>
      <c r="L912" s="38"/>
      <c r="M912" s="13"/>
      <c r="N912" s="13"/>
      <c r="O912" s="13"/>
    </row>
    <row r="913" spans="2:15" ht="24.95" customHeight="1" x14ac:dyDescent="0.2">
      <c r="B913" s="37"/>
      <c r="C913" s="38"/>
      <c r="D913" s="38"/>
      <c r="E913" s="38"/>
      <c r="F913" s="57"/>
      <c r="G913" s="37"/>
      <c r="H913" s="37"/>
      <c r="I913" s="38"/>
      <c r="J913" s="38"/>
      <c r="K913" s="38"/>
      <c r="L913" s="38"/>
      <c r="M913" s="13"/>
      <c r="N913" s="13"/>
      <c r="O913" s="13"/>
    </row>
    <row r="914" spans="2:15" ht="24.95" customHeight="1" x14ac:dyDescent="0.2">
      <c r="B914" s="37"/>
      <c r="C914" s="38"/>
      <c r="D914" s="38"/>
      <c r="E914" s="38"/>
      <c r="F914" s="57"/>
      <c r="G914" s="37"/>
      <c r="H914" s="37"/>
      <c r="I914" s="38"/>
      <c r="J914" s="38"/>
      <c r="K914" s="38"/>
      <c r="L914" s="38"/>
      <c r="M914" s="13"/>
      <c r="N914" s="13"/>
      <c r="O914" s="13"/>
    </row>
    <row r="915" spans="2:15" ht="24.95" customHeight="1" x14ac:dyDescent="0.2">
      <c r="B915" s="37"/>
      <c r="C915" s="38"/>
      <c r="D915" s="38"/>
      <c r="E915" s="38"/>
      <c r="F915" s="57"/>
      <c r="G915" s="37"/>
      <c r="H915" s="37"/>
      <c r="I915" s="38"/>
      <c r="J915" s="38"/>
      <c r="K915" s="38"/>
      <c r="L915" s="38"/>
      <c r="M915" s="13"/>
      <c r="N915" s="13"/>
      <c r="O915" s="13"/>
    </row>
    <row r="916" spans="2:15" ht="24.95" customHeight="1" x14ac:dyDescent="0.2">
      <c r="B916" s="37"/>
      <c r="C916" s="38"/>
      <c r="D916" s="38"/>
      <c r="E916" s="38"/>
      <c r="F916" s="57"/>
      <c r="G916" s="37"/>
      <c r="H916" s="37"/>
      <c r="I916" s="38"/>
      <c r="J916" s="38"/>
      <c r="K916" s="38"/>
      <c r="L916" s="38"/>
      <c r="M916" s="13"/>
      <c r="N916" s="13"/>
      <c r="O916" s="13"/>
    </row>
    <row r="917" spans="2:15" ht="24.95" customHeight="1" x14ac:dyDescent="0.2">
      <c r="B917" s="360"/>
      <c r="C917" s="360"/>
      <c r="D917" s="360"/>
      <c r="E917" s="360"/>
      <c r="F917" s="360"/>
      <c r="G917" s="360"/>
      <c r="H917" s="360"/>
      <c r="I917" s="360"/>
      <c r="J917" s="360"/>
      <c r="K917" s="360"/>
      <c r="L917" s="360"/>
      <c r="M917" s="58"/>
      <c r="N917" s="58"/>
      <c r="O917" s="58"/>
    </row>
    <row r="918" spans="2:15" ht="24.95" customHeight="1" x14ac:dyDescent="0.2"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</row>
    <row r="919" spans="2:15" ht="24.95" customHeight="1" x14ac:dyDescent="0.2"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</row>
    <row r="920" spans="2:15" ht="24.95" customHeight="1" x14ac:dyDescent="0.2"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</row>
    <row r="921" spans="2:15" ht="24.95" customHeight="1" x14ac:dyDescent="0.2"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22"/>
    </row>
    <row r="922" spans="2:15" ht="24.95" customHeight="1" x14ac:dyDescent="0.2">
      <c r="B922" s="355" t="s">
        <v>15</v>
      </c>
      <c r="C922" s="355"/>
      <c r="D922" s="355"/>
      <c r="E922" s="355"/>
      <c r="F922" s="355"/>
      <c r="G922" s="355"/>
      <c r="H922" s="355"/>
      <c r="I922" s="355"/>
      <c r="J922" s="355"/>
    </row>
    <row r="923" spans="2:15" ht="24.95" customHeight="1" x14ac:dyDescent="0.2">
      <c r="B923" s="139" t="s">
        <v>35</v>
      </c>
      <c r="C923" s="350" t="s">
        <v>112</v>
      </c>
      <c r="D923" s="350"/>
      <c r="E923" s="350" t="s">
        <v>111</v>
      </c>
      <c r="F923" s="350"/>
      <c r="G923" s="350" t="s">
        <v>42</v>
      </c>
      <c r="H923" s="350"/>
      <c r="I923" s="350" t="s">
        <v>18</v>
      </c>
      <c r="J923" s="350"/>
      <c r="L923" s="39"/>
    </row>
    <row r="924" spans="2:15" ht="24.95" customHeight="1" x14ac:dyDescent="0.2">
      <c r="B924" s="297" t="s">
        <v>176</v>
      </c>
      <c r="C924" s="347">
        <v>100658</v>
      </c>
      <c r="D924" s="347"/>
      <c r="E924" s="347">
        <v>6560</v>
      </c>
      <c r="F924" s="347"/>
      <c r="G924" s="346">
        <v>107218</v>
      </c>
      <c r="H924" s="346"/>
      <c r="I924" s="356">
        <v>0.1356823258</v>
      </c>
      <c r="J924" s="356"/>
    </row>
    <row r="925" spans="2:15" ht="24.95" customHeight="1" x14ac:dyDescent="0.2">
      <c r="B925" s="297" t="s">
        <v>156</v>
      </c>
      <c r="C925" s="344">
        <v>100999</v>
      </c>
      <c r="D925" s="344"/>
      <c r="E925" s="344">
        <v>7958</v>
      </c>
      <c r="F925" s="344"/>
      <c r="G925" s="346">
        <v>108957</v>
      </c>
      <c r="H925" s="346"/>
      <c r="I925" s="345">
        <v>0.12045234119999999</v>
      </c>
      <c r="J925" s="345"/>
    </row>
    <row r="926" spans="2:15" ht="24.95" customHeight="1" x14ac:dyDescent="0.2">
      <c r="B926" s="103" t="s">
        <v>43</v>
      </c>
      <c r="C926" s="351">
        <f>(C925-C924)/C924</f>
        <v>3.3877088755985617E-3</v>
      </c>
      <c r="D926" s="351"/>
      <c r="E926" s="351">
        <f>(E925-E924)/E924</f>
        <v>0.21310975609756097</v>
      </c>
      <c r="F926" s="351"/>
      <c r="G926" s="351">
        <f>(G925-G924)/G924</f>
        <v>1.621929153686881E-2</v>
      </c>
      <c r="H926" s="351"/>
      <c r="I926" s="351">
        <f>(I925-I924)/I924</f>
        <v>-0.1122473727525093</v>
      </c>
      <c r="J926" s="351"/>
    </row>
    <row r="927" spans="2:15" ht="24.95" customHeight="1" x14ac:dyDescent="0.2"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</row>
    <row r="928" spans="2:15" ht="24.95" customHeight="1" x14ac:dyDescent="0.2"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</row>
    <row r="929" spans="2:15" ht="24.95" customHeight="1" x14ac:dyDescent="0.2"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</row>
    <row r="930" spans="2:15" ht="24.95" customHeight="1" x14ac:dyDescent="0.2"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</row>
    <row r="931" spans="2:15" ht="24.95" customHeight="1" x14ac:dyDescent="0.2"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</row>
    <row r="932" spans="2:15" ht="24.95" customHeight="1" x14ac:dyDescent="0.2"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</row>
    <row r="933" spans="2:15" ht="24.95" customHeight="1" x14ac:dyDescent="0.2"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</row>
    <row r="934" spans="2:15" ht="24.95" customHeight="1" x14ac:dyDescent="0.2"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</row>
    <row r="935" spans="2:15" ht="24.95" customHeight="1" x14ac:dyDescent="0.2"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</row>
    <row r="936" spans="2:15" ht="24.95" customHeight="1" x14ac:dyDescent="0.2"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M936" s="22">
        <v>12</v>
      </c>
      <c r="N936" s="58"/>
    </row>
    <row r="937" spans="2:15" ht="25.5" customHeight="1" x14ac:dyDescent="0.2">
      <c r="B937" s="377" t="s">
        <v>168</v>
      </c>
      <c r="C937" s="377"/>
      <c r="D937" s="377"/>
      <c r="E937" s="377"/>
      <c r="F937" s="377"/>
      <c r="G937" s="377"/>
      <c r="H937" s="377"/>
      <c r="I937" s="377"/>
      <c r="J937" s="377"/>
      <c r="K937" s="377"/>
      <c r="L937" s="377"/>
      <c r="M937" s="377"/>
    </row>
    <row r="938" spans="2:15" ht="15" customHeight="1" x14ac:dyDescent="0.2">
      <c r="B938" s="56"/>
      <c r="C938" s="56"/>
      <c r="D938" s="56"/>
      <c r="E938" s="56"/>
      <c r="F938" s="56"/>
      <c r="G938" s="56"/>
    </row>
    <row r="939" spans="2:15" ht="24.95" customHeight="1" x14ac:dyDescent="0.2">
      <c r="B939" s="353" t="s">
        <v>13</v>
      </c>
      <c r="C939" s="353"/>
      <c r="D939" s="353"/>
      <c r="E939" s="353"/>
      <c r="F939" s="353"/>
      <c r="G939" s="353"/>
      <c r="H939" s="353"/>
      <c r="I939" s="38"/>
      <c r="J939" s="38"/>
      <c r="K939" s="38"/>
      <c r="L939" s="38"/>
      <c r="M939" s="13"/>
      <c r="N939" s="13"/>
      <c r="O939" s="13"/>
    </row>
    <row r="940" spans="2:15" ht="24.95" customHeight="1" x14ac:dyDescent="0.2">
      <c r="B940" s="130" t="s">
        <v>35</v>
      </c>
      <c r="C940" s="348" t="s">
        <v>62</v>
      </c>
      <c r="D940" s="348"/>
      <c r="E940" s="348" t="s">
        <v>110</v>
      </c>
      <c r="F940" s="348"/>
      <c r="G940" s="348" t="s">
        <v>0</v>
      </c>
      <c r="H940" s="348"/>
      <c r="I940" s="38"/>
      <c r="J940" s="38"/>
      <c r="K940" s="38"/>
      <c r="L940" s="38"/>
      <c r="M940" s="13"/>
      <c r="N940" s="13"/>
      <c r="O940" s="13"/>
    </row>
    <row r="941" spans="2:15" ht="24.95" customHeight="1" x14ac:dyDescent="0.2">
      <c r="B941" s="298" t="s">
        <v>159</v>
      </c>
      <c r="C941" s="347">
        <v>45617</v>
      </c>
      <c r="D941" s="347"/>
      <c r="E941" s="347">
        <v>12982</v>
      </c>
      <c r="F941" s="347"/>
      <c r="G941" s="346">
        <v>58599</v>
      </c>
      <c r="H941" s="357"/>
      <c r="I941" s="38"/>
      <c r="J941" s="38"/>
      <c r="K941" s="38"/>
      <c r="L941" s="38"/>
      <c r="M941" s="13"/>
      <c r="N941" s="13"/>
      <c r="O941" s="13"/>
    </row>
    <row r="942" spans="2:15" ht="24.95" customHeight="1" x14ac:dyDescent="0.2">
      <c r="B942" s="298" t="s">
        <v>160</v>
      </c>
      <c r="C942" s="344">
        <v>68118</v>
      </c>
      <c r="D942" s="344"/>
      <c r="E942" s="344">
        <v>9027</v>
      </c>
      <c r="F942" s="344"/>
      <c r="G942" s="346">
        <v>77145</v>
      </c>
      <c r="H942" s="357"/>
      <c r="I942" s="38"/>
      <c r="J942" s="38"/>
      <c r="K942" s="38"/>
      <c r="L942" s="38"/>
      <c r="M942" s="13"/>
      <c r="N942" s="13"/>
      <c r="O942" s="13"/>
    </row>
    <row r="943" spans="2:15" ht="24.95" customHeight="1" x14ac:dyDescent="0.2">
      <c r="B943" s="111" t="s">
        <v>43</v>
      </c>
      <c r="C943" s="349">
        <f>(C942-C941)/C941</f>
        <v>0.49325909200517348</v>
      </c>
      <c r="D943" s="349"/>
      <c r="E943" s="349">
        <f>(E942-E941)/E941</f>
        <v>-0.30465259590201815</v>
      </c>
      <c r="F943" s="349"/>
      <c r="G943" s="349">
        <f>(G942-G941)/G941</f>
        <v>0.3164900424921927</v>
      </c>
      <c r="H943" s="349"/>
      <c r="I943" s="38"/>
      <c r="J943" s="38"/>
      <c r="K943" s="38"/>
      <c r="L943" s="38"/>
      <c r="M943" s="13"/>
      <c r="N943" s="13"/>
      <c r="O943" s="13"/>
    </row>
    <row r="944" spans="2:15" ht="24.95" customHeight="1" x14ac:dyDescent="0.2">
      <c r="B944" s="37"/>
      <c r="C944" s="38"/>
      <c r="D944" s="38"/>
      <c r="E944" s="38"/>
      <c r="F944" s="57"/>
      <c r="G944" s="37"/>
      <c r="H944" s="37"/>
      <c r="I944" s="38"/>
      <c r="J944" s="38"/>
      <c r="K944" s="38"/>
      <c r="L944" s="38"/>
      <c r="M944" s="13"/>
      <c r="N944" s="13"/>
      <c r="O944" s="13"/>
    </row>
    <row r="945" spans="2:15" ht="24.95" customHeight="1" x14ac:dyDescent="0.2">
      <c r="B945" s="37"/>
      <c r="C945" s="38"/>
      <c r="D945" s="38"/>
      <c r="E945" s="38"/>
      <c r="F945" s="57"/>
      <c r="G945" s="37"/>
      <c r="H945" s="37"/>
      <c r="I945" s="38"/>
      <c r="J945" s="38"/>
      <c r="K945" s="38"/>
      <c r="L945" s="38"/>
      <c r="M945" s="13"/>
      <c r="N945" s="13"/>
      <c r="O945" s="13"/>
    </row>
    <row r="946" spans="2:15" ht="24.95" customHeight="1" x14ac:dyDescent="0.2">
      <c r="B946" s="37"/>
      <c r="C946" s="38"/>
      <c r="D946" s="38"/>
      <c r="E946" s="38"/>
      <c r="F946" s="57"/>
      <c r="G946" s="37"/>
      <c r="H946" s="37"/>
      <c r="I946" s="38"/>
      <c r="J946" s="38"/>
      <c r="K946" s="38"/>
      <c r="L946" s="38"/>
      <c r="M946" s="13"/>
      <c r="N946" s="13"/>
      <c r="O946" s="13"/>
    </row>
    <row r="947" spans="2:15" ht="24.95" customHeight="1" x14ac:dyDescent="0.2">
      <c r="B947" s="37"/>
      <c r="C947" s="38"/>
      <c r="D947" s="38"/>
      <c r="E947" s="38"/>
      <c r="F947" s="57"/>
      <c r="G947" s="37"/>
      <c r="H947" s="37"/>
      <c r="I947" s="38"/>
      <c r="J947" s="38"/>
      <c r="K947" s="38"/>
      <c r="L947" s="38"/>
      <c r="M947" s="13"/>
      <c r="N947" s="13"/>
      <c r="O947" s="13"/>
    </row>
    <row r="948" spans="2:15" ht="24.95" customHeight="1" x14ac:dyDescent="0.2">
      <c r="B948" s="37"/>
      <c r="C948" s="38"/>
      <c r="D948" s="38"/>
      <c r="E948" s="38"/>
      <c r="F948" s="57"/>
      <c r="G948" s="37"/>
      <c r="H948" s="37"/>
      <c r="I948" s="38"/>
      <c r="J948" s="38"/>
      <c r="K948" s="38"/>
      <c r="L948" s="38"/>
      <c r="M948" s="13"/>
      <c r="N948" s="13"/>
      <c r="O948" s="13"/>
    </row>
    <row r="949" spans="2:15" ht="24.95" customHeight="1" x14ac:dyDescent="0.2">
      <c r="B949" s="37"/>
      <c r="C949" s="38"/>
      <c r="D949" s="38"/>
      <c r="E949" s="38"/>
      <c r="F949" s="57"/>
      <c r="G949" s="37"/>
      <c r="H949" s="37"/>
      <c r="I949" s="38"/>
      <c r="J949" s="38"/>
      <c r="K949" s="38"/>
      <c r="L949" s="38"/>
      <c r="M949" s="13"/>
      <c r="N949" s="13"/>
      <c r="O949" s="13"/>
    </row>
    <row r="950" spans="2:15" ht="24.95" customHeight="1" x14ac:dyDescent="0.2">
      <c r="B950" s="37"/>
      <c r="C950" s="38"/>
      <c r="D950" s="38"/>
      <c r="E950" s="38"/>
      <c r="F950" s="57"/>
      <c r="G950" s="37"/>
      <c r="H950" s="37"/>
      <c r="I950" s="38"/>
      <c r="J950" s="38"/>
      <c r="K950" s="38"/>
      <c r="L950" s="38"/>
      <c r="M950" s="13"/>
      <c r="N950" s="13"/>
      <c r="O950" s="13"/>
    </row>
    <row r="951" spans="2:15" ht="24.95" customHeight="1" x14ac:dyDescent="0.2">
      <c r="B951" s="148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  <c r="M951" s="58"/>
      <c r="N951" s="58"/>
      <c r="O951" s="58"/>
    </row>
    <row r="952" spans="2:15" ht="24.95" customHeight="1" x14ac:dyDescent="0.2"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</row>
    <row r="953" spans="2:15" ht="24.95" customHeight="1" x14ac:dyDescent="0.2"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</row>
    <row r="954" spans="2:15" ht="24.95" customHeight="1" x14ac:dyDescent="0.2"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</row>
    <row r="955" spans="2:15" ht="24.95" customHeight="1" x14ac:dyDescent="0.2"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</row>
    <row r="956" spans="2:15" ht="24.95" customHeight="1" x14ac:dyDescent="0.2"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</row>
    <row r="957" spans="2:15" ht="24.95" customHeight="1" x14ac:dyDescent="0.2"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</row>
    <row r="958" spans="2:15" ht="24.95" customHeight="1" x14ac:dyDescent="0.2"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</row>
    <row r="959" spans="2:15" ht="24.95" customHeight="1" x14ac:dyDescent="0.2"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</row>
    <row r="960" spans="2:15" ht="24.95" customHeight="1" x14ac:dyDescent="0.2"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</row>
    <row r="961" spans="2:15" ht="24.95" customHeight="1" x14ac:dyDescent="0.2"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</row>
    <row r="962" spans="2:15" ht="24.95" customHeight="1" x14ac:dyDescent="0.2"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</row>
    <row r="963" spans="2:15" ht="24.95" customHeight="1" x14ac:dyDescent="0.2"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</row>
    <row r="964" spans="2:15" ht="24.95" customHeight="1" x14ac:dyDescent="0.2"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</row>
    <row r="965" spans="2:15" ht="24.95" customHeight="1" x14ac:dyDescent="0.2">
      <c r="B965" s="355" t="s">
        <v>15</v>
      </c>
      <c r="C965" s="355"/>
      <c r="D965" s="355"/>
      <c r="E965" s="355"/>
      <c r="F965" s="355"/>
      <c r="G965" s="355"/>
      <c r="H965" s="355"/>
      <c r="I965" s="355"/>
      <c r="J965" s="355"/>
    </row>
    <row r="966" spans="2:15" ht="24.95" customHeight="1" x14ac:dyDescent="0.2">
      <c r="B966" s="139" t="s">
        <v>35</v>
      </c>
      <c r="C966" s="350" t="s">
        <v>112</v>
      </c>
      <c r="D966" s="350"/>
      <c r="E966" s="350" t="s">
        <v>111</v>
      </c>
      <c r="F966" s="350"/>
      <c r="G966" s="350" t="s">
        <v>42</v>
      </c>
      <c r="H966" s="350"/>
      <c r="I966" s="350" t="s">
        <v>18</v>
      </c>
      <c r="J966" s="350"/>
      <c r="L966" s="39"/>
    </row>
    <row r="967" spans="2:15" ht="24.95" customHeight="1" x14ac:dyDescent="0.2">
      <c r="B967" s="299" t="s">
        <v>159</v>
      </c>
      <c r="C967" s="347">
        <v>123465</v>
      </c>
      <c r="D967" s="347"/>
      <c r="E967" s="347">
        <v>18861</v>
      </c>
      <c r="F967" s="347"/>
      <c r="G967" s="346">
        <v>142326</v>
      </c>
      <c r="H967" s="346"/>
      <c r="I967" s="356">
        <v>6.7879978753532993E-2</v>
      </c>
      <c r="J967" s="356"/>
    </row>
    <row r="968" spans="2:15" ht="24.95" customHeight="1" x14ac:dyDescent="0.2">
      <c r="B968" s="299" t="s">
        <v>160</v>
      </c>
      <c r="C968" s="344">
        <v>180940</v>
      </c>
      <c r="D968" s="344"/>
      <c r="E968" s="344">
        <v>13675</v>
      </c>
      <c r="F968" s="344"/>
      <c r="G968" s="346">
        <v>194615</v>
      </c>
      <c r="H968" s="346"/>
      <c r="I968" s="345">
        <v>7.1565782457532007E-2</v>
      </c>
      <c r="J968" s="345"/>
    </row>
    <row r="969" spans="2:15" ht="24.95" customHeight="1" x14ac:dyDescent="0.2">
      <c r="B969" s="103" t="s">
        <v>43</v>
      </c>
      <c r="C969" s="351">
        <f>(C968-C967)/C967</f>
        <v>0.46551654314988056</v>
      </c>
      <c r="D969" s="351"/>
      <c r="E969" s="351">
        <f>(E968-E967)/E967</f>
        <v>-0.2749589099199406</v>
      </c>
      <c r="F969" s="351"/>
      <c r="G969" s="351">
        <f>(G968-G967)/G967</f>
        <v>0.36738895212399703</v>
      </c>
      <c r="H969" s="351"/>
      <c r="I969" s="351">
        <f>(I968-I967)/I967</f>
        <v>5.4298834084522692E-2</v>
      </c>
      <c r="J969" s="351"/>
    </row>
    <row r="970" spans="2:15" ht="24.95" customHeight="1" x14ac:dyDescent="0.2">
      <c r="B970" s="58"/>
      <c r="C970" s="58"/>
      <c r="D970" s="58"/>
      <c r="E970" s="58"/>
      <c r="F970" s="58"/>
      <c r="G970" s="58"/>
      <c r="H970" s="58"/>
      <c r="I970" s="58"/>
      <c r="J970" s="58"/>
      <c r="K970" s="42"/>
      <c r="L970" s="42"/>
      <c r="M970" s="58"/>
      <c r="N970" s="58"/>
      <c r="O970" s="58"/>
    </row>
    <row r="971" spans="2:15" ht="24.95" customHeight="1" x14ac:dyDescent="0.2">
      <c r="B971" s="58"/>
      <c r="C971" s="58"/>
      <c r="D971" s="58"/>
      <c r="E971" s="58"/>
      <c r="F971" s="58"/>
      <c r="G971" s="58"/>
      <c r="H971" s="58"/>
      <c r="I971" s="58"/>
      <c r="J971" s="58"/>
      <c r="K971" s="42"/>
      <c r="L971" s="42"/>
      <c r="M971" s="58"/>
      <c r="N971" s="58"/>
      <c r="O971" s="58"/>
    </row>
    <row r="972" spans="2:15" ht="24.95" customHeight="1" x14ac:dyDescent="0.2">
      <c r="B972" s="58"/>
      <c r="C972" s="58"/>
      <c r="D972" s="58"/>
      <c r="E972" s="58"/>
      <c r="F972" s="58"/>
      <c r="G972" s="58"/>
      <c r="H972" s="58"/>
      <c r="I972" s="58"/>
      <c r="J972" s="58"/>
      <c r="K972" s="42"/>
      <c r="L972" s="42"/>
      <c r="M972" s="58"/>
      <c r="N972" s="58"/>
      <c r="O972" s="58"/>
    </row>
    <row r="973" spans="2:15" ht="24.95" customHeight="1" x14ac:dyDescent="0.2">
      <c r="B973" s="58"/>
      <c r="C973" s="58"/>
      <c r="D973" s="58"/>
      <c r="E973" s="58"/>
      <c r="F973" s="58"/>
      <c r="G973" s="58"/>
      <c r="H973" s="58"/>
      <c r="I973" s="58"/>
      <c r="J973" s="58"/>
      <c r="K973" s="42"/>
      <c r="L973" s="42"/>
      <c r="M973" s="58"/>
      <c r="N973" s="58"/>
      <c r="O973" s="58"/>
    </row>
    <row r="974" spans="2:15" ht="24.95" customHeight="1" x14ac:dyDescent="0.2">
      <c r="B974" s="58"/>
      <c r="C974" s="58"/>
      <c r="D974" s="58"/>
      <c r="E974" s="58"/>
      <c r="F974" s="58"/>
      <c r="G974" s="58"/>
      <c r="H974" s="58"/>
      <c r="I974" s="58"/>
      <c r="J974" s="58"/>
      <c r="K974" s="42"/>
      <c r="L974" s="42"/>
      <c r="M974" s="58"/>
      <c r="N974" s="58"/>
      <c r="O974" s="58"/>
    </row>
    <row r="975" spans="2:15" ht="24.95" customHeight="1" x14ac:dyDescent="0.2">
      <c r="B975" s="58"/>
      <c r="C975" s="58"/>
      <c r="D975" s="58"/>
      <c r="E975" s="58"/>
      <c r="F975" s="58"/>
      <c r="G975" s="58"/>
      <c r="H975" s="58"/>
      <c r="I975" s="58"/>
      <c r="J975" s="58"/>
      <c r="K975" s="42"/>
      <c r="L975" s="42"/>
      <c r="M975" s="58"/>
      <c r="N975" s="58"/>
      <c r="O975" s="58"/>
    </row>
    <row r="976" spans="2:15" ht="24.95" customHeight="1" x14ac:dyDescent="0.2">
      <c r="B976" s="58"/>
      <c r="C976" s="58"/>
      <c r="D976" s="58"/>
      <c r="E976" s="58"/>
      <c r="F976" s="58"/>
      <c r="G976" s="58"/>
      <c r="H976" s="58"/>
      <c r="I976" s="58"/>
      <c r="J976" s="58"/>
      <c r="K976" s="42"/>
      <c r="L976" s="42"/>
      <c r="M976" s="58"/>
      <c r="N976" s="58"/>
      <c r="O976" s="58"/>
    </row>
    <row r="977" spans="2:15" ht="24.95" customHeight="1" x14ac:dyDescent="0.2">
      <c r="B977" s="58"/>
      <c r="C977" s="58"/>
      <c r="D977" s="58"/>
      <c r="E977" s="58"/>
      <c r="F977" s="58"/>
      <c r="G977" s="58"/>
      <c r="H977" s="58"/>
      <c r="I977" s="58"/>
      <c r="J977" s="58"/>
      <c r="K977" s="42"/>
      <c r="L977" s="42"/>
      <c r="M977" s="58"/>
      <c r="N977" s="58"/>
      <c r="O977" s="58"/>
    </row>
    <row r="978" spans="2:15" ht="24.95" customHeight="1" x14ac:dyDescent="0.2">
      <c r="B978" s="58"/>
      <c r="C978" s="58"/>
      <c r="D978" s="58"/>
      <c r="E978" s="58"/>
      <c r="F978" s="58"/>
      <c r="G978" s="58"/>
      <c r="H978" s="58"/>
      <c r="I978" s="58"/>
      <c r="J978" s="58"/>
      <c r="K978" s="42"/>
      <c r="L978" s="42"/>
      <c r="M978" s="58"/>
      <c r="N978" s="58"/>
      <c r="O978" s="58"/>
    </row>
    <row r="979" spans="2:15" ht="24.95" customHeight="1" x14ac:dyDescent="0.2">
      <c r="B979" s="58"/>
      <c r="C979" s="58"/>
      <c r="D979" s="58"/>
      <c r="E979" s="58"/>
      <c r="F979" s="58"/>
      <c r="G979" s="58"/>
      <c r="H979" s="58"/>
      <c r="I979" s="58"/>
      <c r="J979" s="58"/>
      <c r="K979" s="42"/>
      <c r="L979" s="42"/>
      <c r="M979" s="58"/>
      <c r="N979" s="58"/>
      <c r="O979" s="58"/>
    </row>
    <row r="980" spans="2:15" ht="24.95" customHeight="1" x14ac:dyDescent="0.2">
      <c r="B980" s="58"/>
      <c r="C980" s="58"/>
      <c r="D980" s="58"/>
      <c r="E980" s="58"/>
      <c r="F980" s="58"/>
      <c r="G980" s="58"/>
      <c r="H980" s="58"/>
      <c r="I980" s="58"/>
      <c r="J980" s="58"/>
      <c r="K980" s="42"/>
      <c r="L980" s="42"/>
      <c r="M980" s="58"/>
      <c r="N980" s="58"/>
      <c r="O980" s="58"/>
    </row>
    <row r="981" spans="2:15" ht="24.95" customHeight="1" x14ac:dyDescent="0.2">
      <c r="B981" s="58"/>
      <c r="C981" s="58"/>
      <c r="D981" s="58"/>
      <c r="E981" s="58"/>
      <c r="F981" s="58"/>
      <c r="G981" s="58"/>
      <c r="H981" s="58"/>
      <c r="I981" s="58"/>
      <c r="J981" s="58"/>
      <c r="K981" s="42"/>
      <c r="L981" s="42"/>
      <c r="M981" s="58"/>
      <c r="N981" s="58"/>
      <c r="O981" s="58"/>
    </row>
    <row r="982" spans="2:15" ht="24.95" customHeight="1" x14ac:dyDescent="0.2">
      <c r="B982" s="58"/>
      <c r="C982" s="58"/>
      <c r="D982" s="58"/>
      <c r="E982" s="58"/>
      <c r="F982" s="58"/>
      <c r="G982" s="58"/>
      <c r="H982" s="58"/>
      <c r="I982" s="58"/>
      <c r="J982" s="58"/>
      <c r="K982" s="42"/>
      <c r="L982" s="42"/>
      <c r="M982" s="58"/>
      <c r="N982" s="58"/>
      <c r="O982" s="58"/>
    </row>
    <row r="983" spans="2:15" ht="24.95" customHeight="1" x14ac:dyDescent="0.2">
      <c r="B983" s="58"/>
      <c r="C983" s="58"/>
      <c r="D983" s="58"/>
      <c r="E983" s="58"/>
      <c r="F983" s="58"/>
      <c r="G983" s="58"/>
      <c r="H983" s="58"/>
      <c r="I983" s="58"/>
      <c r="J983" s="58"/>
      <c r="K983" s="42"/>
      <c r="L983" s="42"/>
      <c r="M983" s="58"/>
      <c r="N983" s="58"/>
      <c r="O983" s="58"/>
    </row>
    <row r="984" spans="2:15" ht="24.95" customHeight="1" x14ac:dyDescent="0.2">
      <c r="B984" s="58"/>
      <c r="C984" s="58"/>
      <c r="D984" s="58"/>
      <c r="E984" s="58"/>
      <c r="F984" s="58"/>
      <c r="G984" s="58"/>
      <c r="H984" s="58"/>
      <c r="I984" s="58"/>
      <c r="J984" s="58"/>
      <c r="K984" s="42"/>
      <c r="L984" s="42"/>
      <c r="M984" s="58"/>
      <c r="N984" s="58"/>
      <c r="O984" s="58"/>
    </row>
    <row r="985" spans="2:15" ht="24.95" customHeight="1" x14ac:dyDescent="0.2">
      <c r="B985" s="58"/>
      <c r="C985" s="58"/>
      <c r="D985" s="58"/>
      <c r="E985" s="58"/>
      <c r="F985" s="58"/>
      <c r="G985" s="58"/>
      <c r="H985" s="58"/>
      <c r="I985" s="58"/>
      <c r="J985" s="58"/>
      <c r="K985" s="42"/>
      <c r="L985" s="42"/>
      <c r="M985" s="58"/>
      <c r="N985" s="58"/>
      <c r="O985" s="58"/>
    </row>
    <row r="986" spans="2:15" ht="24.95" customHeight="1" x14ac:dyDescent="0.2">
      <c r="B986" s="58"/>
      <c r="C986" s="58"/>
      <c r="D986" s="58"/>
      <c r="E986" s="58"/>
      <c r="F986" s="58"/>
      <c r="G986" s="58"/>
      <c r="H986" s="58"/>
      <c r="I986" s="58"/>
      <c r="J986" s="58"/>
      <c r="K986" s="42"/>
      <c r="L986" s="42"/>
      <c r="M986" s="58"/>
      <c r="N986" s="58"/>
      <c r="O986" s="58"/>
    </row>
    <row r="987" spans="2:15" ht="24.95" customHeight="1" x14ac:dyDescent="0.2">
      <c r="B987" s="58"/>
      <c r="C987" s="58"/>
      <c r="D987" s="58"/>
      <c r="E987" s="58"/>
      <c r="F987" s="58"/>
      <c r="G987" s="58"/>
      <c r="H987" s="58"/>
      <c r="I987" s="58"/>
      <c r="J987" s="58"/>
      <c r="K987" s="42"/>
      <c r="L987" s="42"/>
      <c r="M987" s="58"/>
      <c r="N987" s="58"/>
      <c r="O987" s="58"/>
    </row>
    <row r="988" spans="2:15" ht="24.95" customHeight="1" x14ac:dyDescent="0.2">
      <c r="B988" s="58"/>
      <c r="C988" s="58"/>
      <c r="D988" s="58"/>
      <c r="E988" s="58"/>
      <c r="F988" s="58"/>
      <c r="G988" s="58"/>
      <c r="H988" s="58"/>
      <c r="I988" s="58"/>
      <c r="J988" s="58"/>
      <c r="K988" s="42"/>
      <c r="L988" s="42"/>
      <c r="M988" s="58"/>
      <c r="N988" s="58"/>
      <c r="O988" s="58"/>
    </row>
    <row r="989" spans="2:15" ht="24.95" customHeight="1" x14ac:dyDescent="0.2">
      <c r="B989" s="58"/>
      <c r="C989" s="58"/>
      <c r="D989" s="58"/>
      <c r="E989" s="58"/>
      <c r="F989" s="58"/>
      <c r="G989" s="58"/>
      <c r="H989" s="58"/>
      <c r="I989" s="58"/>
      <c r="J989" s="58"/>
      <c r="K989" s="42"/>
      <c r="L989" s="42"/>
      <c r="M989" s="58"/>
      <c r="N989" s="58"/>
      <c r="O989" s="58"/>
    </row>
    <row r="990" spans="2:15" ht="24.95" customHeight="1" x14ac:dyDescent="0.2">
      <c r="B990" s="58"/>
      <c r="C990" s="58"/>
      <c r="D990" s="58"/>
      <c r="E990" s="58"/>
      <c r="F990" s="58"/>
      <c r="G990" s="58"/>
      <c r="H990" s="58"/>
      <c r="I990" s="58"/>
      <c r="J990" s="58"/>
      <c r="K990" s="42"/>
      <c r="L990" s="42"/>
      <c r="M990" s="58"/>
      <c r="N990" s="58"/>
      <c r="O990" s="58"/>
    </row>
    <row r="991" spans="2:15" ht="24.95" customHeight="1" x14ac:dyDescent="0.2"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58"/>
      <c r="N991" s="58"/>
      <c r="O991" s="58"/>
    </row>
    <row r="992" spans="2:15" ht="24.95" customHeight="1" x14ac:dyDescent="0.2"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58"/>
      <c r="N992" s="58"/>
      <c r="O992" s="58"/>
    </row>
    <row r="993" spans="2:15" ht="24.95" customHeight="1" x14ac:dyDescent="0.2"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58"/>
      <c r="N993" s="58"/>
      <c r="O993" s="58"/>
    </row>
    <row r="994" spans="2:15" ht="24.95" customHeight="1" x14ac:dyDescent="0.2"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58"/>
      <c r="N994" s="58"/>
      <c r="O994" s="58"/>
    </row>
    <row r="995" spans="2:15" ht="24.95" customHeight="1" x14ac:dyDescent="0.2"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58"/>
      <c r="N995" s="58"/>
      <c r="O995" s="58"/>
    </row>
    <row r="996" spans="2:15" ht="24.95" customHeight="1" x14ac:dyDescent="0.2"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58"/>
      <c r="N996" s="58"/>
      <c r="O996" s="58"/>
    </row>
    <row r="997" spans="2:15" ht="24.95" customHeight="1" x14ac:dyDescent="0.2"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58"/>
      <c r="N997" s="58"/>
      <c r="O997" s="58"/>
    </row>
    <row r="998" spans="2:15" ht="24.95" customHeight="1" x14ac:dyDescent="0.2"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58"/>
      <c r="N998" s="58"/>
      <c r="O998" s="58"/>
    </row>
    <row r="999" spans="2:15" ht="24.95" customHeight="1" x14ac:dyDescent="0.2"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M999" s="22">
        <v>13</v>
      </c>
      <c r="N999" s="58"/>
    </row>
    <row r="1000" spans="2:15" ht="25.5" customHeight="1" x14ac:dyDescent="0.2">
      <c r="B1000" s="343" t="s">
        <v>122</v>
      </c>
      <c r="C1000" s="343"/>
      <c r="D1000" s="343"/>
      <c r="E1000" s="343"/>
      <c r="F1000" s="343"/>
      <c r="G1000" s="343"/>
      <c r="H1000" s="343"/>
      <c r="I1000" s="343"/>
      <c r="J1000" s="343"/>
      <c r="K1000" s="343"/>
      <c r="L1000" s="343"/>
      <c r="M1000" s="343"/>
    </row>
    <row r="1001" spans="2:15" ht="15" customHeight="1" x14ac:dyDescent="0.2">
      <c r="B1001" s="65"/>
      <c r="C1001" s="65"/>
      <c r="D1001" s="65"/>
      <c r="E1001" s="65"/>
      <c r="F1001" s="65"/>
      <c r="G1001" s="65"/>
      <c r="H1001" s="65"/>
      <c r="I1001" s="65"/>
      <c r="J1001" s="65"/>
      <c r="K1001" s="65"/>
      <c r="L1001" s="65"/>
    </row>
    <row r="1002" spans="2:15" ht="25.5" customHeight="1" x14ac:dyDescent="0.2">
      <c r="B1002" s="343" t="s">
        <v>118</v>
      </c>
      <c r="C1002" s="343"/>
      <c r="D1002" s="343"/>
      <c r="E1002" s="343"/>
      <c r="F1002" s="343"/>
      <c r="G1002" s="343"/>
      <c r="H1002" s="343"/>
      <c r="I1002" s="343"/>
      <c r="J1002" s="343"/>
      <c r="K1002" s="343"/>
      <c r="L1002" s="343"/>
      <c r="M1002" s="343"/>
    </row>
    <row r="1003" spans="2:15" s="13" customFormat="1" ht="15" customHeight="1" x14ac:dyDescent="0.2">
      <c r="B1003" s="149"/>
      <c r="C1003" s="149"/>
      <c r="D1003" s="149"/>
      <c r="E1003" s="149"/>
      <c r="F1003" s="149"/>
      <c r="G1003" s="149"/>
    </row>
    <row r="1004" spans="2:15" ht="24.95" customHeight="1" x14ac:dyDescent="0.2">
      <c r="B1004" s="354" t="s">
        <v>58</v>
      </c>
      <c r="C1004" s="354"/>
      <c r="D1004" s="354"/>
      <c r="E1004" s="354"/>
      <c r="F1004" s="354"/>
      <c r="G1004" s="354"/>
      <c r="H1004" s="354"/>
      <c r="I1004" s="354"/>
      <c r="J1004" s="354"/>
    </row>
    <row r="1005" spans="2:15" ht="24.95" customHeight="1" x14ac:dyDescent="0.2">
      <c r="B1005" s="390" t="s">
        <v>36</v>
      </c>
      <c r="C1005" s="352" t="s">
        <v>47</v>
      </c>
      <c r="D1005" s="352"/>
      <c r="E1005" s="352"/>
      <c r="F1005" s="352" t="s">
        <v>48</v>
      </c>
      <c r="G1005" s="352"/>
      <c r="H1005" s="352"/>
      <c r="I1005" s="135" t="s">
        <v>52</v>
      </c>
      <c r="J1005" s="137" t="s">
        <v>53</v>
      </c>
      <c r="M1005" s="44"/>
    </row>
    <row r="1006" spans="2:15" ht="24.95" customHeight="1" x14ac:dyDescent="0.2">
      <c r="B1006" s="391"/>
      <c r="C1006" s="133" t="s">
        <v>66</v>
      </c>
      <c r="D1006" s="133" t="s">
        <v>67</v>
      </c>
      <c r="E1006" s="185" t="s">
        <v>68</v>
      </c>
      <c r="F1006" s="133" t="s">
        <v>69</v>
      </c>
      <c r="G1006" s="133" t="s">
        <v>70</v>
      </c>
      <c r="H1006" s="134" t="s">
        <v>71</v>
      </c>
      <c r="I1006" s="136" t="s">
        <v>85</v>
      </c>
      <c r="J1006" s="138" t="s">
        <v>86</v>
      </c>
      <c r="K1006" s="19"/>
      <c r="M1006" s="44"/>
    </row>
    <row r="1007" spans="2:15" ht="24.95" customHeight="1" x14ac:dyDescent="0.2">
      <c r="B1007" s="131" t="s">
        <v>114</v>
      </c>
      <c r="C1007" s="300">
        <v>963</v>
      </c>
      <c r="D1007" s="300">
        <v>18</v>
      </c>
      <c r="E1007" s="308">
        <v>981</v>
      </c>
      <c r="F1007" s="300">
        <v>2824</v>
      </c>
      <c r="G1007" s="300">
        <v>18</v>
      </c>
      <c r="H1007" s="302">
        <v>2842</v>
      </c>
      <c r="I1007" s="304">
        <v>0.181418786</v>
      </c>
      <c r="J1007" s="306">
        <v>2.8970438328235999</v>
      </c>
      <c r="K1007" s="46"/>
      <c r="M1007" s="44"/>
    </row>
    <row r="1008" spans="2:15" ht="24.95" customHeight="1" x14ac:dyDescent="0.2">
      <c r="B1008" s="131" t="s">
        <v>5</v>
      </c>
      <c r="C1008" s="300">
        <v>1855</v>
      </c>
      <c r="D1008" s="300">
        <v>933</v>
      </c>
      <c r="E1008" s="308">
        <v>2788</v>
      </c>
      <c r="F1008" s="300">
        <v>5055</v>
      </c>
      <c r="G1008" s="300">
        <v>975</v>
      </c>
      <c r="H1008" s="302">
        <v>6030</v>
      </c>
      <c r="I1008" s="304">
        <v>0.19618719809999999</v>
      </c>
      <c r="J1008" s="306">
        <v>2.1628407460545001</v>
      </c>
      <c r="K1008" s="46"/>
      <c r="M1008" s="44"/>
    </row>
    <row r="1009" spans="2:14" ht="24.95" customHeight="1" x14ac:dyDescent="0.2">
      <c r="B1009" s="131" t="s">
        <v>22</v>
      </c>
      <c r="C1009" s="300">
        <v>3187</v>
      </c>
      <c r="D1009" s="300">
        <v>2823</v>
      </c>
      <c r="E1009" s="308">
        <v>6010</v>
      </c>
      <c r="F1009" s="300">
        <v>4095</v>
      </c>
      <c r="G1009" s="300">
        <v>2853</v>
      </c>
      <c r="H1009" s="302">
        <v>6948</v>
      </c>
      <c r="I1009" s="304">
        <v>0.1920444244</v>
      </c>
      <c r="J1009" s="306">
        <v>1.1560732113145</v>
      </c>
      <c r="K1009" s="46"/>
      <c r="M1009" s="44"/>
    </row>
    <row r="1010" spans="2:14" ht="24.95" customHeight="1" x14ac:dyDescent="0.2">
      <c r="B1010" s="131" t="s">
        <v>7</v>
      </c>
      <c r="C1010" s="300">
        <v>1159</v>
      </c>
      <c r="D1010" s="300">
        <v>1511</v>
      </c>
      <c r="E1010" s="308">
        <v>2670</v>
      </c>
      <c r="F1010" s="300">
        <v>1256</v>
      </c>
      <c r="G1010" s="300">
        <v>1511</v>
      </c>
      <c r="H1010" s="302">
        <v>2767</v>
      </c>
      <c r="I1010" s="304">
        <v>0.11847601620000001</v>
      </c>
      <c r="J1010" s="306">
        <v>1.0363295880150001</v>
      </c>
      <c r="K1010" s="46"/>
      <c r="M1010" s="44"/>
    </row>
    <row r="1011" spans="2:14" ht="24.95" customHeight="1" x14ac:dyDescent="0.2">
      <c r="B1011" s="131" t="s">
        <v>8</v>
      </c>
      <c r="C1011" s="300">
        <v>679</v>
      </c>
      <c r="D1011" s="300">
        <v>145</v>
      </c>
      <c r="E1011" s="308">
        <v>824</v>
      </c>
      <c r="F1011" s="300">
        <v>888</v>
      </c>
      <c r="G1011" s="300">
        <v>180</v>
      </c>
      <c r="H1011" s="302">
        <v>1068</v>
      </c>
      <c r="I1011" s="304">
        <v>0.16969345960000001</v>
      </c>
      <c r="J1011" s="306">
        <v>1.2961165048544001</v>
      </c>
      <c r="K1011" s="46"/>
      <c r="M1011" s="44"/>
    </row>
    <row r="1012" spans="2:14" ht="24.95" customHeight="1" x14ac:dyDescent="0.2">
      <c r="B1012" s="131" t="s">
        <v>9</v>
      </c>
      <c r="C1012" s="300">
        <v>4488</v>
      </c>
      <c r="D1012" s="300">
        <v>0</v>
      </c>
      <c r="E1012" s="308">
        <v>4488</v>
      </c>
      <c r="F1012" s="300">
        <v>8515</v>
      </c>
      <c r="G1012" s="300">
        <v>0</v>
      </c>
      <c r="H1012" s="302">
        <v>8515</v>
      </c>
      <c r="I1012" s="304">
        <v>0.3534278542</v>
      </c>
      <c r="J1012" s="306">
        <v>1.8972816399287</v>
      </c>
      <c r="K1012" s="46"/>
      <c r="M1012" s="44"/>
    </row>
    <row r="1013" spans="2:14" ht="24.95" customHeight="1" x14ac:dyDescent="0.2">
      <c r="B1013" s="131" t="s">
        <v>10</v>
      </c>
      <c r="C1013" s="300">
        <v>69</v>
      </c>
      <c r="D1013" s="300">
        <v>3</v>
      </c>
      <c r="E1013" s="308">
        <v>72</v>
      </c>
      <c r="F1013" s="300">
        <v>342</v>
      </c>
      <c r="G1013" s="300">
        <v>3</v>
      </c>
      <c r="H1013" s="302">
        <v>345</v>
      </c>
      <c r="I1013" s="304">
        <v>5.7435043700000001E-2</v>
      </c>
      <c r="J1013" s="306">
        <v>4.7916666666666998</v>
      </c>
      <c r="K1013" s="46"/>
      <c r="M1013" s="44"/>
    </row>
    <row r="1014" spans="2:14" ht="24.95" customHeight="1" x14ac:dyDescent="0.2">
      <c r="B1014" s="131" t="s">
        <v>11</v>
      </c>
      <c r="C1014" s="300">
        <v>49</v>
      </c>
      <c r="D1014" s="300">
        <v>0</v>
      </c>
      <c r="E1014" s="308">
        <v>49</v>
      </c>
      <c r="F1014" s="300">
        <v>298</v>
      </c>
      <c r="G1014" s="300">
        <v>0</v>
      </c>
      <c r="H1014" s="302">
        <v>298</v>
      </c>
      <c r="I1014" s="304">
        <v>6.03266581E-2</v>
      </c>
      <c r="J1014" s="306">
        <v>6.0816326530611997</v>
      </c>
      <c r="K1014" s="46"/>
      <c r="M1014" s="47"/>
    </row>
    <row r="1015" spans="2:14" ht="24.95" customHeight="1" x14ac:dyDescent="0.2">
      <c r="B1015" s="131" t="s">
        <v>12</v>
      </c>
      <c r="C1015" s="300">
        <v>224</v>
      </c>
      <c r="D1015" s="300">
        <v>104</v>
      </c>
      <c r="E1015" s="308">
        <v>328</v>
      </c>
      <c r="F1015" s="300">
        <v>224</v>
      </c>
      <c r="G1015" s="300">
        <v>104</v>
      </c>
      <c r="H1015" s="302">
        <v>328</v>
      </c>
      <c r="I1015" s="304">
        <v>7.5576036900000004E-2</v>
      </c>
      <c r="J1015" s="306">
        <v>1</v>
      </c>
      <c r="K1015" s="46"/>
      <c r="M1015" s="47"/>
    </row>
    <row r="1016" spans="2:14" ht="24.95" customHeight="1" x14ac:dyDescent="0.2">
      <c r="B1016" s="132" t="s">
        <v>14</v>
      </c>
      <c r="C1016" s="301">
        <v>12673</v>
      </c>
      <c r="D1016" s="301">
        <v>5537</v>
      </c>
      <c r="E1016" s="309">
        <v>18210</v>
      </c>
      <c r="F1016" s="301">
        <v>23497</v>
      </c>
      <c r="G1016" s="301">
        <v>5644</v>
      </c>
      <c r="H1016" s="303">
        <v>29141</v>
      </c>
      <c r="I1016" s="305">
        <v>0.19221243029999999</v>
      </c>
      <c r="J1016" s="307">
        <v>1.6002745744097</v>
      </c>
      <c r="M1016" s="47"/>
    </row>
    <row r="1017" spans="2:14" ht="24.95" customHeight="1" x14ac:dyDescent="0.2">
      <c r="B1017" s="215"/>
      <c r="C1017" s="53"/>
      <c r="D1017" s="53"/>
      <c r="E1017" s="54"/>
      <c r="F1017" s="53"/>
      <c r="G1017" s="53"/>
      <c r="H1017" s="54"/>
      <c r="I1017" s="62"/>
      <c r="J1017" s="63"/>
      <c r="K1017" s="67"/>
      <c r="L1017" s="67"/>
      <c r="M1017" s="66"/>
      <c r="N1017" s="19"/>
    </row>
    <row r="1018" spans="2:14" ht="24.95" customHeight="1" x14ac:dyDescent="0.2">
      <c r="B1018" s="70"/>
      <c r="C1018" s="70"/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</row>
    <row r="1019" spans="2:14" ht="24.95" customHeight="1" x14ac:dyDescent="0.2">
      <c r="B1019" s="68"/>
      <c r="C1019" s="68"/>
      <c r="D1019" s="68"/>
      <c r="E1019" s="68"/>
      <c r="F1019" s="68"/>
      <c r="G1019" s="68"/>
      <c r="H1019" s="68"/>
      <c r="I1019" s="68"/>
      <c r="J1019" s="68"/>
      <c r="K1019" s="69"/>
      <c r="L1019" s="69"/>
      <c r="M1019" s="69"/>
      <c r="N1019" s="69"/>
    </row>
    <row r="1020" spans="2:14" ht="24.95" customHeight="1" x14ac:dyDescent="0.2">
      <c r="B1020" s="64"/>
      <c r="C1020" s="64"/>
      <c r="D1020" s="64"/>
      <c r="E1020" s="64"/>
      <c r="G1020" s="64"/>
      <c r="H1020" s="64"/>
      <c r="I1020" s="64"/>
      <c r="J1020" s="64"/>
    </row>
    <row r="1021" spans="2:14" ht="24.95" customHeight="1" x14ac:dyDescent="0.2">
      <c r="B1021" s="64"/>
      <c r="C1021" s="64"/>
      <c r="D1021" s="64"/>
      <c r="E1021" s="64"/>
      <c r="G1021" s="64"/>
      <c r="H1021" s="64"/>
      <c r="I1021" s="64"/>
      <c r="J1021" s="64"/>
    </row>
    <row r="1022" spans="2:14" ht="24.95" customHeight="1" x14ac:dyDescent="0.2">
      <c r="B1022" s="64"/>
      <c r="C1022" s="64"/>
      <c r="D1022" s="64"/>
      <c r="E1022" s="64"/>
      <c r="G1022" s="64"/>
      <c r="H1022" s="64"/>
      <c r="I1022" s="64"/>
      <c r="J1022" s="64"/>
    </row>
    <row r="1023" spans="2:14" ht="24.95" customHeight="1" x14ac:dyDescent="0.2">
      <c r="B1023" s="64"/>
      <c r="C1023" s="64"/>
      <c r="D1023" s="64"/>
      <c r="E1023" s="64"/>
      <c r="G1023" s="64"/>
      <c r="H1023" s="64"/>
      <c r="I1023" s="64"/>
      <c r="J1023" s="64"/>
    </row>
    <row r="1024" spans="2:14" ht="24.95" customHeight="1" x14ac:dyDescent="0.2">
      <c r="B1024" s="64"/>
      <c r="C1024" s="64"/>
      <c r="D1024" s="64"/>
      <c r="E1024" s="64"/>
      <c r="G1024" s="64"/>
      <c r="H1024" s="64"/>
      <c r="I1024" s="64"/>
      <c r="J1024" s="64"/>
    </row>
    <row r="1025" spans="2:15" ht="24.95" customHeight="1" x14ac:dyDescent="0.2">
      <c r="B1025" s="64"/>
      <c r="C1025" s="64"/>
      <c r="D1025" s="64"/>
      <c r="E1025" s="64"/>
      <c r="G1025" s="64"/>
      <c r="H1025" s="64"/>
      <c r="I1025" s="64"/>
      <c r="J1025" s="64"/>
    </row>
    <row r="1026" spans="2:15" ht="24.95" customHeight="1" x14ac:dyDescent="0.2">
      <c r="B1026" s="64"/>
      <c r="C1026" s="64"/>
      <c r="D1026" s="64"/>
      <c r="E1026" s="64"/>
      <c r="G1026" s="64"/>
      <c r="H1026" s="64"/>
      <c r="I1026" s="64"/>
      <c r="J1026" s="64"/>
    </row>
    <row r="1027" spans="2:15" ht="24.95" customHeight="1" x14ac:dyDescent="0.2">
      <c r="B1027" s="64"/>
      <c r="C1027" s="64"/>
      <c r="D1027" s="64"/>
      <c r="E1027" s="64"/>
      <c r="G1027" s="64"/>
      <c r="H1027" s="64"/>
      <c r="I1027" s="64"/>
      <c r="J1027" s="64"/>
    </row>
    <row r="1028" spans="2:15" ht="24.95" customHeight="1" x14ac:dyDescent="0.2">
      <c r="B1028" s="64"/>
      <c r="C1028" s="64"/>
      <c r="D1028" s="64"/>
      <c r="E1028" s="64"/>
      <c r="G1028" s="64"/>
      <c r="H1028" s="64"/>
      <c r="I1028" s="64"/>
      <c r="J1028" s="64"/>
    </row>
    <row r="1029" spans="2:15" ht="24.95" customHeight="1" x14ac:dyDescent="0.2">
      <c r="B1029" s="64"/>
      <c r="C1029" s="64"/>
      <c r="D1029" s="64"/>
      <c r="E1029" s="64"/>
      <c r="G1029" s="64"/>
      <c r="H1029" s="64"/>
      <c r="I1029" s="64"/>
      <c r="J1029" s="64"/>
    </row>
    <row r="1030" spans="2:15" ht="25.5" customHeight="1" x14ac:dyDescent="0.2">
      <c r="B1030" s="358" t="s">
        <v>169</v>
      </c>
      <c r="C1030" s="358"/>
      <c r="D1030" s="358"/>
      <c r="E1030" s="358"/>
      <c r="F1030" s="358"/>
      <c r="G1030" s="358"/>
      <c r="H1030" s="358"/>
      <c r="I1030" s="358"/>
      <c r="J1030" s="358"/>
      <c r="K1030" s="358"/>
      <c r="L1030" s="358"/>
      <c r="M1030" s="358"/>
    </row>
    <row r="1031" spans="2:15" ht="15" customHeight="1" x14ac:dyDescent="0.2">
      <c r="B1031" s="56"/>
      <c r="C1031" s="56"/>
      <c r="D1031" s="56"/>
      <c r="E1031" s="56"/>
      <c r="F1031" s="56"/>
      <c r="G1031" s="56"/>
    </row>
    <row r="1032" spans="2:15" ht="24.95" customHeight="1" x14ac:dyDescent="0.2">
      <c r="B1032" s="353" t="s">
        <v>13</v>
      </c>
      <c r="C1032" s="353"/>
      <c r="D1032" s="353"/>
      <c r="E1032" s="353"/>
      <c r="F1032" s="353"/>
      <c r="G1032" s="353"/>
      <c r="H1032" s="353"/>
      <c r="I1032" s="38"/>
      <c r="J1032" s="38"/>
      <c r="K1032" s="38"/>
      <c r="L1032" s="38"/>
      <c r="M1032" s="13"/>
      <c r="N1032" s="13"/>
      <c r="O1032" s="13"/>
    </row>
    <row r="1033" spans="2:15" ht="24.95" customHeight="1" x14ac:dyDescent="0.2">
      <c r="B1033" s="130" t="s">
        <v>35</v>
      </c>
      <c r="C1033" s="348" t="s">
        <v>62</v>
      </c>
      <c r="D1033" s="348"/>
      <c r="E1033" s="348" t="s">
        <v>63</v>
      </c>
      <c r="F1033" s="348"/>
      <c r="G1033" s="348" t="s">
        <v>0</v>
      </c>
      <c r="H1033" s="348"/>
      <c r="I1033" s="38"/>
      <c r="J1033" s="38"/>
      <c r="K1033" s="38"/>
      <c r="L1033" s="38"/>
      <c r="M1033" s="13"/>
      <c r="N1033" s="13"/>
      <c r="O1033" s="13"/>
    </row>
    <row r="1034" spans="2:15" ht="24.95" customHeight="1" x14ac:dyDescent="0.2">
      <c r="B1034" s="310" t="s">
        <v>176</v>
      </c>
      <c r="C1034" s="347">
        <v>8420</v>
      </c>
      <c r="D1034" s="347"/>
      <c r="E1034" s="347">
        <v>1157</v>
      </c>
      <c r="F1034" s="347"/>
      <c r="G1034" s="346">
        <v>9577</v>
      </c>
      <c r="H1034" s="357"/>
      <c r="I1034" s="38"/>
      <c r="J1034" s="38"/>
      <c r="K1034" s="38"/>
      <c r="L1034" s="38"/>
      <c r="M1034" s="13"/>
      <c r="N1034" s="13"/>
      <c r="O1034" s="13"/>
    </row>
    <row r="1035" spans="2:15" ht="24.95" customHeight="1" x14ac:dyDescent="0.2">
      <c r="B1035" s="310" t="s">
        <v>156</v>
      </c>
      <c r="C1035" s="344">
        <v>12673</v>
      </c>
      <c r="D1035" s="344"/>
      <c r="E1035" s="344">
        <v>5537</v>
      </c>
      <c r="F1035" s="344"/>
      <c r="G1035" s="346">
        <v>18210</v>
      </c>
      <c r="H1035" s="357"/>
      <c r="I1035" s="38"/>
      <c r="J1035" s="38"/>
      <c r="K1035" s="38"/>
      <c r="L1035" s="38"/>
      <c r="M1035" s="13"/>
      <c r="N1035" s="13"/>
      <c r="O1035" s="13"/>
    </row>
    <row r="1036" spans="2:15" ht="24.95" customHeight="1" x14ac:dyDescent="0.2">
      <c r="B1036" s="111" t="s">
        <v>43</v>
      </c>
      <c r="C1036" s="349">
        <f>(C1035-C1034)/C1034</f>
        <v>0.50510688836104511</v>
      </c>
      <c r="D1036" s="349"/>
      <c r="E1036" s="349">
        <f>(E1035-E1034)/E1034</f>
        <v>3.7856525496974935</v>
      </c>
      <c r="F1036" s="349"/>
      <c r="G1036" s="349">
        <f>(G1035-G1034)/G1034</f>
        <v>0.90143051059830848</v>
      </c>
      <c r="H1036" s="349"/>
      <c r="I1036" s="38"/>
      <c r="J1036" s="38"/>
      <c r="K1036" s="38"/>
      <c r="L1036" s="38"/>
      <c r="M1036" s="13"/>
      <c r="N1036" s="13"/>
      <c r="O1036" s="13"/>
    </row>
    <row r="1037" spans="2:15" ht="24.95" customHeight="1" x14ac:dyDescent="0.2"/>
    <row r="1038" spans="2:15" ht="24.95" customHeight="1" x14ac:dyDescent="0.2"/>
    <row r="1039" spans="2:15" ht="24.95" customHeight="1" x14ac:dyDescent="0.2"/>
    <row r="1040" spans="2:15" ht="24.95" customHeight="1" x14ac:dyDescent="0.2"/>
    <row r="1041" spans="2:12" ht="24.95" customHeight="1" x14ac:dyDescent="0.2"/>
    <row r="1042" spans="2:12" ht="24.95" customHeight="1" x14ac:dyDescent="0.2"/>
    <row r="1043" spans="2:12" ht="24.95" customHeight="1" x14ac:dyDescent="0.2"/>
    <row r="1044" spans="2:12" ht="24.95" customHeight="1" x14ac:dyDescent="0.2"/>
    <row r="1045" spans="2:12" ht="24.95" customHeight="1" x14ac:dyDescent="0.2"/>
    <row r="1046" spans="2:12" ht="24.95" customHeight="1" x14ac:dyDescent="0.2"/>
    <row r="1047" spans="2:12" ht="24.95" customHeight="1" x14ac:dyDescent="0.2"/>
    <row r="1048" spans="2:12" ht="24.95" customHeight="1" x14ac:dyDescent="0.2">
      <c r="B1048" s="42"/>
      <c r="C1048" s="42"/>
      <c r="D1048" s="42"/>
      <c r="E1048" s="42"/>
      <c r="F1048" s="42"/>
      <c r="G1048" s="42"/>
      <c r="H1048" s="42"/>
      <c r="I1048" s="42"/>
      <c r="J1048" s="42"/>
      <c r="K1048" s="42"/>
      <c r="L1048" s="42"/>
    </row>
    <row r="1049" spans="2:12" ht="24.95" customHeight="1" x14ac:dyDescent="0.2">
      <c r="B1049" s="355" t="s">
        <v>15</v>
      </c>
      <c r="C1049" s="355"/>
      <c r="D1049" s="355"/>
      <c r="E1049" s="355"/>
      <c r="F1049" s="355"/>
      <c r="G1049" s="355"/>
      <c r="H1049" s="355"/>
      <c r="I1049" s="355"/>
      <c r="J1049" s="355"/>
    </row>
    <row r="1050" spans="2:12" ht="24.95" customHeight="1" x14ac:dyDescent="0.2">
      <c r="B1050" s="139" t="s">
        <v>35</v>
      </c>
      <c r="C1050" s="350" t="s">
        <v>64</v>
      </c>
      <c r="D1050" s="350"/>
      <c r="E1050" s="350" t="s">
        <v>65</v>
      </c>
      <c r="F1050" s="350"/>
      <c r="G1050" s="350" t="s">
        <v>1</v>
      </c>
      <c r="H1050" s="350"/>
      <c r="I1050" s="350" t="s">
        <v>18</v>
      </c>
      <c r="J1050" s="350"/>
      <c r="L1050" s="39"/>
    </row>
    <row r="1051" spans="2:12" ht="24.95" customHeight="1" x14ac:dyDescent="0.2">
      <c r="B1051" s="311" t="s">
        <v>176</v>
      </c>
      <c r="C1051" s="399">
        <v>13697</v>
      </c>
      <c r="D1051" s="399"/>
      <c r="E1051" s="399">
        <v>1504</v>
      </c>
      <c r="F1051" s="399"/>
      <c r="G1051" s="346">
        <v>15201</v>
      </c>
      <c r="H1051" s="346"/>
      <c r="I1051" s="412">
        <v>0.15881447100000001</v>
      </c>
      <c r="J1051" s="357"/>
    </row>
    <row r="1052" spans="2:12" ht="24.95" customHeight="1" x14ac:dyDescent="0.2">
      <c r="B1052" s="311" t="s">
        <v>156</v>
      </c>
      <c r="C1052" s="399">
        <v>23497</v>
      </c>
      <c r="D1052" s="399"/>
      <c r="E1052" s="399">
        <v>5644</v>
      </c>
      <c r="F1052" s="399"/>
      <c r="G1052" s="346">
        <v>29141</v>
      </c>
      <c r="H1052" s="346"/>
      <c r="I1052" s="412">
        <v>0.19221243029999999</v>
      </c>
      <c r="J1052" s="357"/>
    </row>
    <row r="1053" spans="2:12" ht="24.95" customHeight="1" x14ac:dyDescent="0.2">
      <c r="B1053" s="103" t="s">
        <v>43</v>
      </c>
      <c r="C1053" s="351">
        <f>(C1052-C1051)/C1051</f>
        <v>0.71548514273198516</v>
      </c>
      <c r="D1053" s="351"/>
      <c r="E1053" s="351">
        <f>(E1052-E1051)/E1051</f>
        <v>2.7526595744680851</v>
      </c>
      <c r="F1053" s="351"/>
      <c r="G1053" s="351">
        <f>(G1052-G1051)/G1051</f>
        <v>0.91704493125452269</v>
      </c>
      <c r="H1053" s="351"/>
      <c r="I1053" s="351">
        <f>(I1052-I1051)/I1051</f>
        <v>0.21029544152812102</v>
      </c>
      <c r="J1053" s="351"/>
    </row>
    <row r="1054" spans="2:12" ht="24.95" customHeight="1" x14ac:dyDescent="0.2"/>
    <row r="1055" spans="2:12" ht="24.95" customHeight="1" x14ac:dyDescent="0.2"/>
    <row r="1056" spans="2:12" ht="24.95" customHeight="1" x14ac:dyDescent="0.2"/>
    <row r="1057" spans="2:15" ht="24.95" customHeight="1" x14ac:dyDescent="0.2"/>
    <row r="1058" spans="2:15" ht="24.95" customHeight="1" x14ac:dyDescent="0.2"/>
    <row r="1059" spans="2:15" ht="24.95" customHeight="1" x14ac:dyDescent="0.2"/>
    <row r="1060" spans="2:15" ht="24.95" customHeight="1" x14ac:dyDescent="0.2"/>
    <row r="1061" spans="2:15" ht="24.95" customHeight="1" x14ac:dyDescent="0.2"/>
    <row r="1062" spans="2:15" ht="24.95" customHeight="1" x14ac:dyDescent="0.2"/>
    <row r="1063" spans="2:15" ht="24.95" customHeight="1" x14ac:dyDescent="0.2">
      <c r="M1063" s="22">
        <v>14</v>
      </c>
    </row>
    <row r="1064" spans="2:15" ht="25.5" customHeight="1" x14ac:dyDescent="0.2">
      <c r="B1064" s="377" t="s">
        <v>170</v>
      </c>
      <c r="C1064" s="377"/>
      <c r="D1064" s="377"/>
      <c r="E1064" s="377"/>
      <c r="F1064" s="377"/>
      <c r="G1064" s="377"/>
      <c r="H1064" s="377"/>
      <c r="I1064" s="377"/>
      <c r="J1064" s="377"/>
      <c r="K1064" s="377"/>
      <c r="L1064" s="377"/>
      <c r="M1064" s="377"/>
    </row>
    <row r="1065" spans="2:15" ht="15" customHeight="1" x14ac:dyDescent="0.2">
      <c r="B1065" s="56"/>
      <c r="C1065" s="56"/>
      <c r="D1065" s="56"/>
      <c r="E1065" s="56"/>
      <c r="F1065" s="56"/>
      <c r="G1065" s="56"/>
    </row>
    <row r="1066" spans="2:15" ht="24.95" customHeight="1" x14ac:dyDescent="0.2">
      <c r="B1066" s="353" t="s">
        <v>13</v>
      </c>
      <c r="C1066" s="353"/>
      <c r="D1066" s="353"/>
      <c r="E1066" s="353"/>
      <c r="F1066" s="353"/>
      <c r="G1066" s="353"/>
      <c r="H1066" s="353"/>
      <c r="I1066" s="38"/>
      <c r="J1066" s="38"/>
      <c r="K1066" s="38"/>
      <c r="L1066" s="38"/>
      <c r="M1066" s="13"/>
      <c r="N1066" s="13"/>
      <c r="O1066" s="13"/>
    </row>
    <row r="1067" spans="2:15" ht="24.95" customHeight="1" x14ac:dyDescent="0.2">
      <c r="B1067" s="130" t="s">
        <v>35</v>
      </c>
      <c r="C1067" s="348" t="s">
        <v>62</v>
      </c>
      <c r="D1067" s="348"/>
      <c r="E1067" s="348" t="s">
        <v>110</v>
      </c>
      <c r="F1067" s="348"/>
      <c r="G1067" s="348" t="s">
        <v>0</v>
      </c>
      <c r="H1067" s="348"/>
      <c r="I1067" s="38"/>
      <c r="J1067" s="38"/>
      <c r="K1067" s="38"/>
      <c r="L1067" s="38"/>
      <c r="M1067" s="13"/>
      <c r="N1067" s="13"/>
      <c r="O1067" s="13"/>
    </row>
    <row r="1068" spans="2:15" ht="24.95" customHeight="1" x14ac:dyDescent="0.2">
      <c r="B1068" s="312" t="s">
        <v>159</v>
      </c>
      <c r="C1068" s="399">
        <v>17867</v>
      </c>
      <c r="D1068" s="399"/>
      <c r="E1068" s="399">
        <v>5119</v>
      </c>
      <c r="F1068" s="399"/>
      <c r="G1068" s="346">
        <v>22986</v>
      </c>
      <c r="H1068" s="357"/>
      <c r="I1068" s="38"/>
      <c r="J1068" s="38"/>
      <c r="K1068" s="38"/>
      <c r="L1068" s="38"/>
      <c r="M1068" s="13"/>
      <c r="N1068" s="13"/>
      <c r="O1068" s="13"/>
    </row>
    <row r="1069" spans="2:15" ht="24.95" customHeight="1" x14ac:dyDescent="0.2">
      <c r="B1069" s="312" t="s">
        <v>160</v>
      </c>
      <c r="C1069" s="344">
        <v>18594</v>
      </c>
      <c r="D1069" s="344"/>
      <c r="E1069" s="344">
        <v>8826</v>
      </c>
      <c r="F1069" s="344"/>
      <c r="G1069" s="346">
        <v>27420</v>
      </c>
      <c r="H1069" s="357"/>
      <c r="I1069" s="38"/>
      <c r="J1069" s="38"/>
      <c r="K1069" s="38"/>
      <c r="L1069" s="38"/>
      <c r="M1069" s="13"/>
      <c r="N1069" s="13"/>
      <c r="O1069" s="13"/>
    </row>
    <row r="1070" spans="2:15" ht="24.95" customHeight="1" x14ac:dyDescent="0.2">
      <c r="B1070" s="111" t="s">
        <v>43</v>
      </c>
      <c r="C1070" s="349">
        <f>(C1069-C1068)/C1068</f>
        <v>4.0689539374265407E-2</v>
      </c>
      <c r="D1070" s="349"/>
      <c r="E1070" s="349">
        <f>(E1069-E1068)/E1068</f>
        <v>0.72416487595233447</v>
      </c>
      <c r="F1070" s="349"/>
      <c r="G1070" s="349">
        <f>(G1069-G1068)/G1068</f>
        <v>0.19290002610284521</v>
      </c>
      <c r="H1070" s="349"/>
      <c r="I1070" s="38"/>
      <c r="J1070" s="38"/>
      <c r="K1070" s="38"/>
      <c r="L1070" s="38"/>
      <c r="M1070" s="13"/>
      <c r="N1070" s="13"/>
      <c r="O1070" s="13"/>
    </row>
    <row r="1071" spans="2:15" ht="24.95" customHeight="1" x14ac:dyDescent="0.2">
      <c r="B1071" s="37"/>
      <c r="C1071" s="38"/>
      <c r="D1071" s="38"/>
      <c r="E1071" s="38"/>
      <c r="F1071" s="57"/>
      <c r="G1071" s="37"/>
      <c r="H1071" s="37"/>
      <c r="I1071" s="38"/>
      <c r="J1071" s="38"/>
      <c r="K1071" s="38"/>
      <c r="L1071" s="38"/>
      <c r="M1071" s="13"/>
      <c r="N1071" s="13"/>
      <c r="O1071" s="13"/>
    </row>
    <row r="1072" spans="2:15" ht="24.95" customHeight="1" x14ac:dyDescent="0.2">
      <c r="B1072" s="37"/>
      <c r="C1072" s="38"/>
      <c r="D1072" s="38"/>
      <c r="E1072" s="38"/>
      <c r="F1072" s="57"/>
      <c r="G1072" s="37"/>
      <c r="H1072" s="37"/>
      <c r="I1072" s="38"/>
      <c r="J1072" s="38"/>
      <c r="K1072" s="38"/>
      <c r="L1072" s="38"/>
      <c r="M1072" s="13"/>
      <c r="N1072" s="13"/>
      <c r="O1072" s="13"/>
    </row>
    <row r="1073" spans="2:15" ht="24.95" customHeight="1" x14ac:dyDescent="0.2">
      <c r="B1073" s="37"/>
      <c r="C1073" s="38"/>
      <c r="D1073" s="38"/>
      <c r="E1073" s="38"/>
      <c r="F1073" s="57"/>
      <c r="G1073" s="37"/>
      <c r="H1073" s="37"/>
      <c r="I1073" s="38"/>
      <c r="J1073" s="38"/>
      <c r="K1073" s="38"/>
      <c r="L1073" s="38"/>
      <c r="M1073" s="13"/>
      <c r="N1073" s="13"/>
      <c r="O1073" s="13"/>
    </row>
    <row r="1074" spans="2:15" ht="24.95" customHeight="1" x14ac:dyDescent="0.2">
      <c r="B1074" s="37"/>
      <c r="C1074" s="38"/>
      <c r="D1074" s="38"/>
      <c r="E1074" s="38"/>
      <c r="F1074" s="57"/>
      <c r="G1074" s="37"/>
      <c r="H1074" s="37"/>
      <c r="I1074" s="38"/>
      <c r="J1074" s="38"/>
      <c r="K1074" s="38"/>
      <c r="L1074" s="38"/>
      <c r="M1074" s="13"/>
      <c r="N1074" s="13"/>
      <c r="O1074" s="13"/>
    </row>
    <row r="1075" spans="2:15" ht="24.95" customHeight="1" x14ac:dyDescent="0.2">
      <c r="B1075" s="37"/>
      <c r="C1075" s="38"/>
      <c r="D1075" s="38"/>
      <c r="E1075" s="38"/>
      <c r="F1075" s="57"/>
      <c r="G1075" s="37"/>
      <c r="H1075" s="37"/>
      <c r="I1075" s="38"/>
      <c r="J1075" s="38"/>
      <c r="K1075" s="38"/>
      <c r="L1075" s="38"/>
      <c r="M1075" s="13"/>
      <c r="N1075" s="13"/>
      <c r="O1075" s="13"/>
    </row>
    <row r="1076" spans="2:15" ht="24.95" customHeight="1" x14ac:dyDescent="0.2">
      <c r="B1076" s="37"/>
      <c r="C1076" s="38"/>
      <c r="D1076" s="38"/>
      <c r="E1076" s="38"/>
      <c r="F1076" s="57"/>
      <c r="G1076" s="37"/>
      <c r="H1076" s="37"/>
      <c r="I1076" s="38"/>
      <c r="J1076" s="38"/>
      <c r="K1076" s="38"/>
      <c r="L1076" s="38"/>
      <c r="M1076" s="13"/>
      <c r="N1076" s="13"/>
      <c r="O1076" s="13"/>
    </row>
    <row r="1077" spans="2:15" ht="24.95" customHeight="1" x14ac:dyDescent="0.2">
      <c r="B1077" s="37"/>
      <c r="C1077" s="38"/>
      <c r="D1077" s="38"/>
      <c r="E1077" s="38"/>
      <c r="F1077" s="57"/>
      <c r="G1077" s="37"/>
      <c r="H1077" s="37"/>
      <c r="I1077" s="38"/>
      <c r="J1077" s="38"/>
      <c r="K1077" s="38"/>
      <c r="L1077" s="38"/>
      <c r="M1077" s="13"/>
      <c r="N1077" s="13"/>
      <c r="O1077" s="13"/>
    </row>
    <row r="1078" spans="2:15" ht="24.95" customHeight="1" x14ac:dyDescent="0.2">
      <c r="B1078" s="148"/>
      <c r="C1078" s="148"/>
      <c r="D1078" s="148"/>
      <c r="E1078" s="148"/>
      <c r="F1078" s="148"/>
      <c r="G1078" s="148"/>
      <c r="H1078" s="148"/>
      <c r="I1078" s="148"/>
      <c r="J1078" s="148"/>
      <c r="K1078" s="148"/>
      <c r="L1078" s="148"/>
      <c r="M1078" s="58"/>
      <c r="N1078" s="58"/>
      <c r="O1078" s="58"/>
    </row>
    <row r="1079" spans="2:15" ht="24.95" customHeight="1" x14ac:dyDescent="0.2">
      <c r="B1079" s="58"/>
      <c r="C1079" s="58"/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</row>
    <row r="1080" spans="2:15" ht="24.95" customHeight="1" x14ac:dyDescent="0.2">
      <c r="B1080" s="58"/>
      <c r="C1080" s="58"/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</row>
    <row r="1081" spans="2:15" ht="24.95" customHeight="1" x14ac:dyDescent="0.2">
      <c r="B1081" s="58"/>
      <c r="C1081" s="58"/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</row>
    <row r="1082" spans="2:15" ht="24.95" customHeight="1" x14ac:dyDescent="0.2">
      <c r="B1082" s="58"/>
      <c r="C1082" s="58"/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</row>
    <row r="1083" spans="2:15" ht="24.95" customHeight="1" x14ac:dyDescent="0.2">
      <c r="B1083" s="58"/>
      <c r="C1083" s="58"/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</row>
    <row r="1084" spans="2:15" ht="24.95" customHeight="1" x14ac:dyDescent="0.2">
      <c r="B1084" s="58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</row>
    <row r="1085" spans="2:15" ht="24.95" customHeight="1" x14ac:dyDescent="0.2">
      <c r="B1085" s="58"/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</row>
    <row r="1086" spans="2:15" ht="24.95" customHeight="1" x14ac:dyDescent="0.2">
      <c r="B1086" s="58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</row>
    <row r="1087" spans="2:15" ht="24.95" customHeight="1" x14ac:dyDescent="0.2">
      <c r="B1087" s="58"/>
      <c r="C1087" s="58"/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</row>
    <row r="1088" spans="2:15" ht="24.95" customHeight="1" x14ac:dyDescent="0.2"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</row>
    <row r="1089" spans="2:15" ht="24.95" customHeight="1" x14ac:dyDescent="0.2">
      <c r="B1089" s="58"/>
      <c r="C1089" s="58"/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</row>
    <row r="1090" spans="2:15" ht="24.95" customHeight="1" x14ac:dyDescent="0.2">
      <c r="B1090" s="58"/>
      <c r="C1090" s="58"/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</row>
    <row r="1091" spans="2:15" ht="24.95" customHeight="1" x14ac:dyDescent="0.2">
      <c r="B1091" s="58"/>
      <c r="C1091" s="58"/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</row>
    <row r="1092" spans="2:15" ht="24.95" customHeight="1" x14ac:dyDescent="0.2">
      <c r="B1092" s="355" t="s">
        <v>15</v>
      </c>
      <c r="C1092" s="355"/>
      <c r="D1092" s="355"/>
      <c r="E1092" s="355"/>
      <c r="F1092" s="355"/>
      <c r="G1092" s="355"/>
      <c r="H1092" s="355"/>
      <c r="I1092" s="355"/>
      <c r="J1092" s="355"/>
    </row>
    <row r="1093" spans="2:15" ht="24.95" customHeight="1" x14ac:dyDescent="0.2">
      <c r="B1093" s="139" t="s">
        <v>35</v>
      </c>
      <c r="C1093" s="350" t="s">
        <v>112</v>
      </c>
      <c r="D1093" s="350"/>
      <c r="E1093" s="350" t="s">
        <v>111</v>
      </c>
      <c r="F1093" s="350"/>
      <c r="G1093" s="350" t="s">
        <v>42</v>
      </c>
      <c r="H1093" s="350"/>
      <c r="I1093" s="350" t="s">
        <v>18</v>
      </c>
      <c r="J1093" s="350"/>
      <c r="L1093" s="39"/>
    </row>
    <row r="1094" spans="2:15" ht="24.95" customHeight="1" x14ac:dyDescent="0.2">
      <c r="B1094" s="313" t="s">
        <v>159</v>
      </c>
      <c r="C1094" s="399">
        <v>32151</v>
      </c>
      <c r="D1094" s="399"/>
      <c r="E1094" s="399">
        <v>6827</v>
      </c>
      <c r="F1094" s="399"/>
      <c r="G1094" s="346">
        <v>38978</v>
      </c>
      <c r="H1094" s="346"/>
      <c r="I1094" s="412">
        <v>8.1397115304724002E-2</v>
      </c>
      <c r="J1094" s="357"/>
    </row>
    <row r="1095" spans="2:15" ht="24.95" customHeight="1" x14ac:dyDescent="0.2">
      <c r="B1095" s="313" t="s">
        <v>160</v>
      </c>
      <c r="C1095" s="344">
        <v>33237</v>
      </c>
      <c r="D1095" s="344"/>
      <c r="E1095" s="344">
        <v>9540</v>
      </c>
      <c r="F1095" s="344"/>
      <c r="G1095" s="346">
        <v>42777</v>
      </c>
      <c r="H1095" s="346"/>
      <c r="I1095" s="345">
        <v>8.4247272115864996E-2</v>
      </c>
      <c r="J1095" s="345"/>
    </row>
    <row r="1096" spans="2:15" ht="24.95" customHeight="1" x14ac:dyDescent="0.2">
      <c r="B1096" s="103" t="s">
        <v>43</v>
      </c>
      <c r="C1096" s="351">
        <f>(C1095-C1094)/C1094</f>
        <v>3.3778109545581789E-2</v>
      </c>
      <c r="D1096" s="351"/>
      <c r="E1096" s="351">
        <f>(E1095-E1094)/E1094</f>
        <v>0.39739270543430494</v>
      </c>
      <c r="F1096" s="351"/>
      <c r="G1096" s="351">
        <f>(G1095-G1094)/G1094</f>
        <v>9.7465236800246297E-2</v>
      </c>
      <c r="H1096" s="351"/>
      <c r="I1096" s="351">
        <f>(I1095-I1094)/I1094</f>
        <v>3.5015452334778027E-2</v>
      </c>
      <c r="J1096" s="351"/>
    </row>
    <row r="1097" spans="2:15" ht="24.95" customHeight="1" x14ac:dyDescent="0.2">
      <c r="B1097" s="58"/>
      <c r="C1097" s="58"/>
      <c r="D1097" s="58"/>
      <c r="E1097" s="58"/>
      <c r="F1097" s="58"/>
      <c r="G1097" s="58"/>
      <c r="H1097" s="58"/>
      <c r="I1097" s="58"/>
      <c r="J1097" s="58"/>
      <c r="K1097" s="42"/>
      <c r="L1097" s="42"/>
      <c r="M1097" s="58"/>
      <c r="N1097" s="58"/>
      <c r="O1097" s="58"/>
    </row>
    <row r="1098" spans="2:15" ht="24.95" customHeight="1" x14ac:dyDescent="0.2">
      <c r="B1098" s="58"/>
      <c r="C1098" s="58"/>
      <c r="D1098" s="58"/>
      <c r="E1098" s="58"/>
      <c r="F1098" s="58"/>
      <c r="G1098" s="58"/>
      <c r="H1098" s="58"/>
      <c r="I1098" s="58"/>
      <c r="J1098" s="58"/>
      <c r="K1098" s="42"/>
      <c r="L1098" s="42"/>
      <c r="M1098" s="58"/>
      <c r="N1098" s="58"/>
      <c r="O1098" s="58"/>
    </row>
    <row r="1099" spans="2:15" ht="24.95" customHeight="1" x14ac:dyDescent="0.2">
      <c r="B1099" s="58"/>
      <c r="C1099" s="58"/>
      <c r="D1099" s="58"/>
      <c r="E1099" s="58"/>
      <c r="F1099" s="58"/>
      <c r="G1099" s="58"/>
      <c r="H1099" s="58"/>
      <c r="I1099" s="58"/>
      <c r="J1099" s="58"/>
      <c r="K1099" s="42"/>
      <c r="L1099" s="42"/>
      <c r="M1099" s="58"/>
      <c r="N1099" s="58"/>
      <c r="O1099" s="58"/>
    </row>
    <row r="1100" spans="2:15" ht="24.95" customHeight="1" x14ac:dyDescent="0.2">
      <c r="B1100" s="58"/>
      <c r="C1100" s="58"/>
      <c r="D1100" s="58"/>
      <c r="E1100" s="58"/>
      <c r="F1100" s="58"/>
      <c r="G1100" s="58"/>
      <c r="H1100" s="58"/>
      <c r="I1100" s="58"/>
      <c r="J1100" s="58"/>
      <c r="K1100" s="42"/>
      <c r="L1100" s="42"/>
      <c r="M1100" s="58"/>
      <c r="N1100" s="58"/>
      <c r="O1100" s="58"/>
    </row>
    <row r="1101" spans="2:15" ht="24.95" customHeight="1" x14ac:dyDescent="0.2">
      <c r="B1101" s="58"/>
      <c r="C1101" s="58"/>
      <c r="D1101" s="58"/>
      <c r="E1101" s="58"/>
      <c r="F1101" s="58"/>
      <c r="G1101" s="58"/>
      <c r="H1101" s="58"/>
      <c r="I1101" s="58"/>
      <c r="J1101" s="58"/>
      <c r="K1101" s="42"/>
      <c r="L1101" s="42"/>
      <c r="M1101" s="58"/>
      <c r="N1101" s="58"/>
      <c r="O1101" s="58"/>
    </row>
    <row r="1102" spans="2:15" ht="24.95" customHeight="1" x14ac:dyDescent="0.2">
      <c r="B1102" s="58"/>
      <c r="C1102" s="58"/>
      <c r="D1102" s="58"/>
      <c r="E1102" s="58"/>
      <c r="F1102" s="58"/>
      <c r="G1102" s="58"/>
      <c r="H1102" s="58"/>
      <c r="I1102" s="58"/>
      <c r="J1102" s="58"/>
      <c r="K1102" s="42"/>
      <c r="L1102" s="42"/>
      <c r="M1102" s="58"/>
      <c r="N1102" s="58"/>
      <c r="O1102" s="58"/>
    </row>
    <row r="1103" spans="2:15" ht="24.95" customHeight="1" x14ac:dyDescent="0.2">
      <c r="B1103" s="58"/>
      <c r="C1103" s="58"/>
      <c r="D1103" s="58"/>
      <c r="E1103" s="58"/>
      <c r="F1103" s="58"/>
      <c r="G1103" s="58"/>
      <c r="H1103" s="58"/>
      <c r="I1103" s="58"/>
      <c r="J1103" s="58"/>
      <c r="K1103" s="42"/>
      <c r="L1103" s="42"/>
      <c r="M1103" s="58"/>
      <c r="N1103" s="58"/>
      <c r="O1103" s="58"/>
    </row>
    <row r="1104" spans="2:15" ht="24.95" customHeight="1" x14ac:dyDescent="0.2">
      <c r="B1104" s="58"/>
      <c r="C1104" s="58"/>
      <c r="D1104" s="58"/>
      <c r="E1104" s="58"/>
      <c r="F1104" s="58"/>
      <c r="G1104" s="58"/>
      <c r="H1104" s="58"/>
      <c r="I1104" s="58"/>
      <c r="J1104" s="58"/>
      <c r="K1104" s="42"/>
      <c r="L1104" s="42"/>
      <c r="M1104" s="58"/>
      <c r="N1104" s="58"/>
      <c r="O1104" s="58"/>
    </row>
    <row r="1105" spans="2:15" ht="24.95" customHeight="1" x14ac:dyDescent="0.2">
      <c r="B1105" s="58"/>
      <c r="C1105" s="58"/>
      <c r="D1105" s="58"/>
      <c r="E1105" s="58"/>
      <c r="F1105" s="58"/>
      <c r="G1105" s="58"/>
      <c r="H1105" s="58"/>
      <c r="I1105" s="58"/>
      <c r="J1105" s="58"/>
      <c r="K1105" s="42"/>
      <c r="L1105" s="42"/>
      <c r="M1105" s="58"/>
      <c r="N1105" s="58"/>
      <c r="O1105" s="58"/>
    </row>
    <row r="1106" spans="2:15" ht="24.95" customHeight="1" x14ac:dyDescent="0.2">
      <c r="B1106" s="58"/>
      <c r="C1106" s="58"/>
      <c r="D1106" s="58"/>
      <c r="E1106" s="58"/>
      <c r="F1106" s="58"/>
      <c r="G1106" s="58"/>
      <c r="H1106" s="58"/>
      <c r="I1106" s="58"/>
      <c r="J1106" s="58"/>
      <c r="K1106" s="42"/>
      <c r="L1106" s="42"/>
      <c r="M1106" s="58"/>
      <c r="N1106" s="58"/>
      <c r="O1106" s="58"/>
    </row>
    <row r="1107" spans="2:15" ht="24.95" customHeight="1" x14ac:dyDescent="0.2">
      <c r="B1107" s="58"/>
      <c r="C1107" s="58"/>
      <c r="D1107" s="58"/>
      <c r="E1107" s="58"/>
      <c r="F1107" s="58"/>
      <c r="G1107" s="58"/>
      <c r="H1107" s="58"/>
      <c r="I1107" s="58"/>
      <c r="J1107" s="58"/>
      <c r="K1107" s="42"/>
      <c r="L1107" s="42"/>
      <c r="M1107" s="58"/>
      <c r="N1107" s="58"/>
      <c r="O1107" s="58"/>
    </row>
    <row r="1108" spans="2:15" ht="24.95" customHeight="1" x14ac:dyDescent="0.2">
      <c r="B1108" s="58"/>
      <c r="C1108" s="58"/>
      <c r="D1108" s="58"/>
      <c r="E1108" s="58"/>
      <c r="F1108" s="58"/>
      <c r="G1108" s="58"/>
      <c r="H1108" s="58"/>
      <c r="I1108" s="58"/>
      <c r="J1108" s="58"/>
      <c r="K1108" s="42"/>
      <c r="L1108" s="42"/>
      <c r="M1108" s="58"/>
      <c r="N1108" s="58"/>
      <c r="O1108" s="58"/>
    </row>
    <row r="1109" spans="2:15" ht="24.95" customHeight="1" x14ac:dyDescent="0.2">
      <c r="B1109" s="58"/>
      <c r="C1109" s="58"/>
      <c r="D1109" s="58"/>
      <c r="E1109" s="58"/>
      <c r="F1109" s="58"/>
      <c r="G1109" s="58"/>
      <c r="H1109" s="58"/>
      <c r="I1109" s="58"/>
      <c r="J1109" s="58"/>
      <c r="K1109" s="42"/>
      <c r="L1109" s="42"/>
      <c r="M1109" s="58"/>
      <c r="N1109" s="58"/>
      <c r="O1109" s="58"/>
    </row>
    <row r="1110" spans="2:15" ht="24.95" customHeight="1" x14ac:dyDescent="0.2">
      <c r="B1110" s="58"/>
      <c r="C1110" s="58"/>
      <c r="D1110" s="58"/>
      <c r="E1110" s="58"/>
      <c r="F1110" s="58"/>
      <c r="G1110" s="58"/>
      <c r="H1110" s="58"/>
      <c r="I1110" s="58"/>
      <c r="J1110" s="58"/>
      <c r="K1110" s="42"/>
      <c r="L1110" s="42"/>
      <c r="M1110" s="58"/>
      <c r="N1110" s="58"/>
      <c r="O1110" s="58"/>
    </row>
    <row r="1111" spans="2:15" ht="24.95" customHeight="1" x14ac:dyDescent="0.2">
      <c r="B1111" s="58"/>
      <c r="C1111" s="58"/>
      <c r="D1111" s="58"/>
      <c r="E1111" s="58"/>
      <c r="F1111" s="58"/>
      <c r="G1111" s="58"/>
      <c r="H1111" s="58"/>
      <c r="I1111" s="58"/>
      <c r="J1111" s="58"/>
      <c r="K1111" s="42"/>
      <c r="L1111" s="42"/>
      <c r="M1111" s="58"/>
      <c r="N1111" s="58"/>
      <c r="O1111" s="58"/>
    </row>
    <row r="1112" spans="2:15" ht="24.95" customHeight="1" x14ac:dyDescent="0.2">
      <c r="B1112" s="58"/>
      <c r="C1112" s="58"/>
      <c r="D1112" s="58"/>
      <c r="E1112" s="58"/>
      <c r="F1112" s="58"/>
      <c r="G1112" s="58"/>
      <c r="H1112" s="58"/>
      <c r="I1112" s="58"/>
      <c r="J1112" s="58"/>
      <c r="K1112" s="42"/>
      <c r="L1112" s="42"/>
      <c r="M1112" s="58"/>
      <c r="N1112" s="58"/>
      <c r="O1112" s="58"/>
    </row>
    <row r="1113" spans="2:15" ht="24.95" customHeight="1" x14ac:dyDescent="0.2">
      <c r="B1113" s="58"/>
      <c r="C1113" s="58"/>
      <c r="D1113" s="58"/>
      <c r="E1113" s="58"/>
      <c r="F1113" s="58"/>
      <c r="G1113" s="58"/>
      <c r="H1113" s="58"/>
      <c r="I1113" s="58"/>
      <c r="J1113" s="58"/>
      <c r="K1113" s="42"/>
      <c r="L1113" s="42"/>
      <c r="M1113" s="58"/>
      <c r="N1113" s="58"/>
      <c r="O1113" s="58"/>
    </row>
    <row r="1114" spans="2:15" ht="24.95" customHeight="1" x14ac:dyDescent="0.2">
      <c r="B1114" s="58"/>
      <c r="C1114" s="58"/>
      <c r="D1114" s="58"/>
      <c r="E1114" s="58"/>
      <c r="F1114" s="58"/>
      <c r="G1114" s="58"/>
      <c r="H1114" s="58"/>
      <c r="I1114" s="58"/>
      <c r="J1114" s="58"/>
      <c r="K1114" s="42"/>
      <c r="L1114" s="42"/>
      <c r="M1114" s="58"/>
      <c r="N1114" s="58"/>
      <c r="O1114" s="58"/>
    </row>
    <row r="1115" spans="2:15" ht="24.95" customHeight="1" x14ac:dyDescent="0.2">
      <c r="B1115" s="58"/>
      <c r="C1115" s="58"/>
      <c r="D1115" s="58"/>
      <c r="E1115" s="58"/>
      <c r="F1115" s="58"/>
      <c r="G1115" s="58"/>
      <c r="H1115" s="58"/>
      <c r="I1115" s="58"/>
      <c r="J1115" s="58"/>
      <c r="K1115" s="42"/>
      <c r="L1115" s="42"/>
      <c r="M1115" s="58"/>
      <c r="N1115" s="58"/>
      <c r="O1115" s="58"/>
    </row>
    <row r="1116" spans="2:15" ht="24.95" customHeight="1" x14ac:dyDescent="0.2">
      <c r="B1116" s="42"/>
      <c r="C1116" s="42"/>
      <c r="D1116" s="42"/>
      <c r="E1116" s="42"/>
      <c r="F1116" s="42"/>
      <c r="G1116" s="42"/>
      <c r="H1116" s="42"/>
      <c r="I1116" s="42"/>
      <c r="J1116" s="42"/>
      <c r="K1116" s="42"/>
      <c r="L1116" s="42"/>
      <c r="M1116" s="58"/>
      <c r="N1116" s="58"/>
      <c r="O1116" s="58"/>
    </row>
    <row r="1117" spans="2:15" ht="24.95" customHeight="1" x14ac:dyDescent="0.2">
      <c r="B1117" s="42"/>
      <c r="C1117" s="42"/>
      <c r="D1117" s="42"/>
      <c r="E1117" s="42"/>
      <c r="F1117" s="42"/>
      <c r="G1117" s="42"/>
      <c r="H1117" s="42"/>
      <c r="I1117" s="42"/>
      <c r="J1117" s="42"/>
      <c r="K1117" s="42"/>
      <c r="L1117" s="42"/>
      <c r="M1117" s="58"/>
      <c r="N1117" s="58"/>
      <c r="O1117" s="58"/>
    </row>
    <row r="1118" spans="2:15" ht="24.95" customHeight="1" x14ac:dyDescent="0.2"/>
    <row r="1119" spans="2:15" ht="24.95" customHeight="1" x14ac:dyDescent="0.2"/>
    <row r="1120" spans="2:15" ht="24.95" customHeight="1" x14ac:dyDescent="0.2"/>
    <row r="1121" spans="2:13" ht="24.95" customHeight="1" x14ac:dyDescent="0.2"/>
    <row r="1122" spans="2:13" ht="24.95" customHeight="1" x14ac:dyDescent="0.2"/>
    <row r="1123" spans="2:13" ht="24.95" customHeight="1" x14ac:dyDescent="0.2"/>
    <row r="1124" spans="2:13" ht="24.95" customHeight="1" x14ac:dyDescent="0.2"/>
    <row r="1125" spans="2:13" ht="24.95" customHeight="1" x14ac:dyDescent="0.2"/>
    <row r="1126" spans="2:13" ht="24.95" customHeight="1" x14ac:dyDescent="0.2">
      <c r="M1126" s="22">
        <v>15</v>
      </c>
    </row>
    <row r="1127" spans="2:13" ht="25.5" customHeight="1" x14ac:dyDescent="0.2">
      <c r="B1127" s="343" t="s">
        <v>123</v>
      </c>
      <c r="C1127" s="343"/>
      <c r="D1127" s="343"/>
      <c r="E1127" s="343"/>
      <c r="F1127" s="343"/>
      <c r="G1127" s="343"/>
      <c r="H1127" s="343"/>
      <c r="I1127" s="343"/>
      <c r="J1127" s="343"/>
      <c r="K1127" s="343"/>
      <c r="L1127" s="343"/>
      <c r="M1127" s="343"/>
    </row>
    <row r="1128" spans="2:13" ht="15" customHeight="1" x14ac:dyDescent="0.2">
      <c r="B1128" s="65"/>
      <c r="C1128" s="65"/>
      <c r="D1128" s="65"/>
      <c r="E1128" s="65"/>
      <c r="F1128" s="65"/>
      <c r="G1128" s="65"/>
      <c r="H1128" s="65"/>
      <c r="I1128" s="65"/>
      <c r="J1128" s="65"/>
      <c r="K1128" s="65"/>
      <c r="L1128" s="65"/>
    </row>
    <row r="1129" spans="2:13" ht="25.5" customHeight="1" x14ac:dyDescent="0.2">
      <c r="B1129" s="343" t="s">
        <v>96</v>
      </c>
      <c r="C1129" s="343"/>
      <c r="D1129" s="343"/>
      <c r="E1129" s="343"/>
      <c r="F1129" s="343"/>
      <c r="G1129" s="343"/>
      <c r="H1129" s="343"/>
      <c r="I1129" s="343"/>
      <c r="J1129" s="343"/>
      <c r="K1129" s="343"/>
      <c r="L1129" s="343"/>
      <c r="M1129" s="343"/>
    </row>
    <row r="1130" spans="2:13" ht="15" customHeight="1" x14ac:dyDescent="0.2">
      <c r="B1130" s="56"/>
      <c r="C1130" s="56"/>
      <c r="D1130" s="56"/>
      <c r="E1130" s="56"/>
      <c r="F1130" s="56"/>
      <c r="G1130" s="56"/>
    </row>
    <row r="1131" spans="2:13" ht="24.95" customHeight="1" x14ac:dyDescent="0.2">
      <c r="B1131" s="354" t="s">
        <v>94</v>
      </c>
      <c r="C1131" s="354"/>
      <c r="D1131" s="354"/>
      <c r="E1131" s="354"/>
      <c r="F1131" s="354"/>
      <c r="G1131" s="354"/>
      <c r="H1131" s="354"/>
      <c r="I1131" s="354"/>
      <c r="J1131" s="354"/>
    </row>
    <row r="1132" spans="2:13" ht="24.95" customHeight="1" x14ac:dyDescent="0.2">
      <c r="B1132" s="390" t="s">
        <v>36</v>
      </c>
      <c r="C1132" s="352" t="s">
        <v>47</v>
      </c>
      <c r="D1132" s="352"/>
      <c r="E1132" s="352"/>
      <c r="F1132" s="352" t="s">
        <v>48</v>
      </c>
      <c r="G1132" s="352"/>
      <c r="H1132" s="352"/>
      <c r="I1132" s="135" t="s">
        <v>52</v>
      </c>
      <c r="J1132" s="137" t="s">
        <v>53</v>
      </c>
      <c r="M1132" s="44"/>
    </row>
    <row r="1133" spans="2:13" ht="24.95" customHeight="1" x14ac:dyDescent="0.2">
      <c r="B1133" s="391"/>
      <c r="C1133" s="133" t="s">
        <v>66</v>
      </c>
      <c r="D1133" s="133" t="s">
        <v>67</v>
      </c>
      <c r="E1133" s="185" t="s">
        <v>68</v>
      </c>
      <c r="F1133" s="133" t="s">
        <v>69</v>
      </c>
      <c r="G1133" s="133" t="s">
        <v>70</v>
      </c>
      <c r="H1133" s="134" t="s">
        <v>71</v>
      </c>
      <c r="I1133" s="136" t="s">
        <v>85</v>
      </c>
      <c r="J1133" s="138" t="s">
        <v>86</v>
      </c>
      <c r="K1133" s="19"/>
      <c r="M1133" s="44"/>
    </row>
    <row r="1134" spans="2:13" ht="24.95" customHeight="1" x14ac:dyDescent="0.2">
      <c r="B1134" s="131" t="s">
        <v>114</v>
      </c>
      <c r="C1134" s="314">
        <v>3881</v>
      </c>
      <c r="D1134" s="314">
        <v>113</v>
      </c>
      <c r="E1134" s="322">
        <v>3994</v>
      </c>
      <c r="F1134" s="314">
        <v>13886</v>
      </c>
      <c r="G1134" s="314">
        <v>264</v>
      </c>
      <c r="H1134" s="316">
        <v>14150</v>
      </c>
      <c r="I1134" s="318">
        <v>0.1760892896</v>
      </c>
      <c r="J1134" s="320">
        <v>3.5428142213320002</v>
      </c>
      <c r="K1134" s="46"/>
      <c r="M1134" s="44"/>
    </row>
    <row r="1135" spans="2:13" ht="24.95" customHeight="1" x14ac:dyDescent="0.2">
      <c r="B1135" s="131" t="s">
        <v>5</v>
      </c>
      <c r="C1135" s="314">
        <v>1917</v>
      </c>
      <c r="D1135" s="314">
        <v>389</v>
      </c>
      <c r="E1135" s="322">
        <v>2306</v>
      </c>
      <c r="F1135" s="314">
        <v>3974</v>
      </c>
      <c r="G1135" s="314">
        <v>1125</v>
      </c>
      <c r="H1135" s="316">
        <v>5099</v>
      </c>
      <c r="I1135" s="318">
        <v>0.24080442560000001</v>
      </c>
      <c r="J1135" s="320">
        <v>2.2111882046833999</v>
      </c>
      <c r="K1135" s="46"/>
      <c r="M1135" s="44"/>
    </row>
    <row r="1136" spans="2:13" ht="24.95" customHeight="1" x14ac:dyDescent="0.2">
      <c r="B1136" s="131" t="s">
        <v>22</v>
      </c>
      <c r="C1136" s="314">
        <v>2061</v>
      </c>
      <c r="D1136" s="314">
        <v>274</v>
      </c>
      <c r="E1136" s="322">
        <v>2335</v>
      </c>
      <c r="F1136" s="314">
        <v>7948</v>
      </c>
      <c r="G1136" s="314">
        <v>1813</v>
      </c>
      <c r="H1136" s="316">
        <v>9761</v>
      </c>
      <c r="I1136" s="318">
        <v>0.2046875212</v>
      </c>
      <c r="J1136" s="320">
        <v>4.1802997858672004</v>
      </c>
      <c r="K1136" s="46"/>
      <c r="M1136" s="44"/>
    </row>
    <row r="1137" spans="2:14" ht="24.95" customHeight="1" x14ac:dyDescent="0.2">
      <c r="B1137" s="131" t="s">
        <v>7</v>
      </c>
      <c r="C1137" s="314">
        <v>1024</v>
      </c>
      <c r="D1137" s="314">
        <v>74</v>
      </c>
      <c r="E1137" s="322">
        <v>1098</v>
      </c>
      <c r="F1137" s="314">
        <v>2159</v>
      </c>
      <c r="G1137" s="314">
        <v>146</v>
      </c>
      <c r="H1137" s="316">
        <v>2305</v>
      </c>
      <c r="I1137" s="318">
        <v>0.26033328049999999</v>
      </c>
      <c r="J1137" s="320">
        <v>2.0992714025500998</v>
      </c>
      <c r="K1137" s="46"/>
      <c r="M1137" s="44"/>
    </row>
    <row r="1138" spans="2:14" ht="24.95" customHeight="1" x14ac:dyDescent="0.2">
      <c r="B1138" s="131" t="s">
        <v>8</v>
      </c>
      <c r="C1138" s="314">
        <v>2472</v>
      </c>
      <c r="D1138" s="314">
        <v>828</v>
      </c>
      <c r="E1138" s="322">
        <v>3300</v>
      </c>
      <c r="F1138" s="314">
        <v>6369</v>
      </c>
      <c r="G1138" s="314">
        <v>4645</v>
      </c>
      <c r="H1138" s="316">
        <v>11014</v>
      </c>
      <c r="I1138" s="318">
        <v>0.29278768890000001</v>
      </c>
      <c r="J1138" s="320">
        <v>3.3375757575758001</v>
      </c>
      <c r="K1138" s="46"/>
      <c r="M1138" s="44"/>
    </row>
    <row r="1139" spans="2:14" ht="24.95" customHeight="1" x14ac:dyDescent="0.2">
      <c r="B1139" s="131" t="s">
        <v>9</v>
      </c>
      <c r="C1139" s="314">
        <v>4846</v>
      </c>
      <c r="D1139" s="314">
        <v>76</v>
      </c>
      <c r="E1139" s="322">
        <v>4922</v>
      </c>
      <c r="F1139" s="314">
        <v>16732</v>
      </c>
      <c r="G1139" s="314">
        <v>101</v>
      </c>
      <c r="H1139" s="316">
        <v>16833</v>
      </c>
      <c r="I1139" s="318">
        <v>0.29640066500000001</v>
      </c>
      <c r="J1139" s="320">
        <v>3.4199512393335998</v>
      </c>
      <c r="K1139" s="46"/>
      <c r="M1139" s="44"/>
    </row>
    <row r="1140" spans="2:14" ht="24.95" customHeight="1" x14ac:dyDescent="0.2">
      <c r="B1140" s="131" t="s">
        <v>10</v>
      </c>
      <c r="C1140" s="314">
        <v>1121</v>
      </c>
      <c r="D1140" s="314">
        <v>26</v>
      </c>
      <c r="E1140" s="322">
        <v>1147</v>
      </c>
      <c r="F1140" s="314">
        <v>2402</v>
      </c>
      <c r="G1140" s="314">
        <v>80</v>
      </c>
      <c r="H1140" s="316">
        <v>2482</v>
      </c>
      <c r="I1140" s="318">
        <v>0.13100188209999999</v>
      </c>
      <c r="J1140" s="320">
        <v>2.1639058413251999</v>
      </c>
      <c r="K1140" s="46"/>
      <c r="M1140" s="44"/>
    </row>
    <row r="1141" spans="2:14" ht="24.95" customHeight="1" x14ac:dyDescent="0.2">
      <c r="B1141" s="131" t="s">
        <v>11</v>
      </c>
      <c r="C1141" s="314">
        <v>1457</v>
      </c>
      <c r="D1141" s="314">
        <v>249</v>
      </c>
      <c r="E1141" s="322">
        <v>1706</v>
      </c>
      <c r="F1141" s="314">
        <v>4412</v>
      </c>
      <c r="G1141" s="314">
        <v>4328</v>
      </c>
      <c r="H1141" s="316">
        <v>8740</v>
      </c>
      <c r="I1141" s="318">
        <v>0.37837783419999999</v>
      </c>
      <c r="J1141" s="320">
        <v>5.1230949589683004</v>
      </c>
      <c r="K1141" s="46"/>
      <c r="M1141" s="47"/>
    </row>
    <row r="1142" spans="2:14" ht="24.95" customHeight="1" x14ac:dyDescent="0.2">
      <c r="B1142" s="131" t="s">
        <v>12</v>
      </c>
      <c r="C1142" s="314">
        <v>3343</v>
      </c>
      <c r="D1142" s="314">
        <v>31</v>
      </c>
      <c r="E1142" s="322">
        <v>3374</v>
      </c>
      <c r="F1142" s="314">
        <v>6011</v>
      </c>
      <c r="G1142" s="314">
        <v>37</v>
      </c>
      <c r="H1142" s="316">
        <v>6048</v>
      </c>
      <c r="I1142" s="318">
        <v>0.24870554080000001</v>
      </c>
      <c r="J1142" s="320">
        <v>1.792531120332</v>
      </c>
      <c r="K1142" s="46"/>
      <c r="M1142" s="47"/>
    </row>
    <row r="1143" spans="2:14" ht="24.95" customHeight="1" x14ac:dyDescent="0.2">
      <c r="B1143" s="132" t="s">
        <v>14</v>
      </c>
      <c r="C1143" s="315">
        <v>22122</v>
      </c>
      <c r="D1143" s="315">
        <v>2060</v>
      </c>
      <c r="E1143" s="323">
        <v>24182</v>
      </c>
      <c r="F1143" s="315">
        <v>63893</v>
      </c>
      <c r="G1143" s="315">
        <v>12539</v>
      </c>
      <c r="H1143" s="317">
        <v>76432</v>
      </c>
      <c r="I1143" s="319">
        <v>0.23971517519999999</v>
      </c>
      <c r="J1143" s="321">
        <v>3.1606980398643998</v>
      </c>
      <c r="M1143" s="47"/>
    </row>
    <row r="1144" spans="2:14" ht="24.95" customHeight="1" x14ac:dyDescent="0.2">
      <c r="B1144" s="215"/>
      <c r="C1144" s="53"/>
      <c r="D1144" s="53"/>
      <c r="E1144" s="54"/>
      <c r="F1144" s="53"/>
      <c r="G1144" s="53"/>
      <c r="H1144" s="54"/>
      <c r="I1144" s="62"/>
      <c r="J1144" s="63"/>
      <c r="K1144" s="67"/>
      <c r="L1144" s="67"/>
      <c r="M1144" s="66"/>
      <c r="N1144" s="19"/>
    </row>
    <row r="1145" spans="2:14" ht="24.95" customHeight="1" x14ac:dyDescent="0.2">
      <c r="B1145" s="70"/>
      <c r="C1145" s="70"/>
      <c r="D1145" s="70"/>
      <c r="E1145" s="70"/>
      <c r="F1145" s="70"/>
      <c r="G1145" s="70"/>
      <c r="H1145" s="70"/>
      <c r="I1145" s="70"/>
      <c r="J1145" s="70"/>
      <c r="K1145" s="70">
        <v>5</v>
      </c>
      <c r="L1145" s="70"/>
      <c r="M1145" s="70"/>
      <c r="N1145" s="70"/>
    </row>
    <row r="1146" spans="2:14" ht="24.95" customHeight="1" x14ac:dyDescent="0.2">
      <c r="B1146" s="68"/>
      <c r="C1146" s="68"/>
      <c r="D1146" s="68"/>
      <c r="E1146" s="68"/>
      <c r="F1146" s="68"/>
      <c r="G1146" s="68"/>
      <c r="H1146" s="68"/>
      <c r="I1146" s="68"/>
      <c r="J1146" s="68"/>
      <c r="K1146" s="69"/>
      <c r="L1146" s="69"/>
      <c r="M1146" s="69"/>
      <c r="N1146" s="69"/>
    </row>
    <row r="1147" spans="2:14" ht="24.95" customHeight="1" x14ac:dyDescent="0.2">
      <c r="B1147" s="64"/>
      <c r="C1147" s="64"/>
      <c r="D1147" s="64"/>
      <c r="E1147" s="64"/>
      <c r="G1147" s="64"/>
      <c r="H1147" s="64"/>
      <c r="I1147" s="64"/>
      <c r="J1147" s="64"/>
    </row>
    <row r="1148" spans="2:14" ht="24.95" customHeight="1" x14ac:dyDescent="0.2">
      <c r="B1148" s="64"/>
      <c r="C1148" s="64"/>
      <c r="D1148" s="64"/>
      <c r="E1148" s="64"/>
      <c r="G1148" s="64"/>
      <c r="H1148" s="64"/>
      <c r="I1148" s="64"/>
      <c r="J1148" s="64"/>
    </row>
    <row r="1149" spans="2:14" ht="24.95" customHeight="1" x14ac:dyDescent="0.2">
      <c r="B1149" s="64"/>
      <c r="C1149" s="64"/>
      <c r="D1149" s="64"/>
      <c r="E1149" s="64"/>
      <c r="G1149" s="64"/>
      <c r="H1149" s="64"/>
      <c r="I1149" s="64"/>
      <c r="J1149" s="64"/>
    </row>
    <row r="1150" spans="2:14" ht="24.95" customHeight="1" x14ac:dyDescent="0.2">
      <c r="B1150" s="64"/>
      <c r="C1150" s="64"/>
      <c r="D1150" s="64"/>
      <c r="E1150" s="64"/>
      <c r="G1150" s="64"/>
      <c r="H1150" s="64"/>
      <c r="I1150" s="64"/>
      <c r="J1150" s="64"/>
    </row>
    <row r="1151" spans="2:14" ht="24.95" customHeight="1" x14ac:dyDescent="0.2">
      <c r="B1151" s="64"/>
      <c r="C1151" s="64"/>
      <c r="D1151" s="64"/>
      <c r="E1151" s="64"/>
      <c r="G1151" s="64"/>
      <c r="H1151" s="64"/>
      <c r="I1151" s="64"/>
      <c r="J1151" s="64"/>
    </row>
    <row r="1152" spans="2:14" ht="24.95" customHeight="1" x14ac:dyDescent="0.2">
      <c r="B1152" s="64"/>
      <c r="C1152" s="64"/>
      <c r="D1152" s="64"/>
      <c r="E1152" s="64"/>
      <c r="G1152" s="64"/>
      <c r="H1152" s="64"/>
      <c r="I1152" s="64"/>
      <c r="J1152" s="64"/>
    </row>
    <row r="1153" spans="2:15" ht="24.95" customHeight="1" x14ac:dyDescent="0.2">
      <c r="B1153" s="64"/>
      <c r="C1153" s="64"/>
      <c r="D1153" s="64"/>
      <c r="E1153" s="64"/>
      <c r="G1153" s="64"/>
      <c r="H1153" s="64"/>
      <c r="I1153" s="64"/>
      <c r="J1153" s="64"/>
    </row>
    <row r="1154" spans="2:15" ht="24.95" customHeight="1" x14ac:dyDescent="0.2">
      <c r="B1154" s="64"/>
      <c r="C1154" s="64"/>
      <c r="D1154" s="64"/>
      <c r="E1154" s="64"/>
      <c r="G1154" s="64"/>
      <c r="H1154" s="64"/>
      <c r="I1154" s="64"/>
      <c r="J1154" s="64"/>
    </row>
    <row r="1155" spans="2:15" ht="24.95" customHeight="1" x14ac:dyDescent="0.2">
      <c r="B1155" s="64"/>
      <c r="C1155" s="64"/>
      <c r="D1155" s="64"/>
      <c r="E1155" s="64"/>
      <c r="F1155" s="64"/>
      <c r="G1155" s="64"/>
      <c r="H1155" s="64"/>
      <c r="I1155" s="64"/>
      <c r="J1155" s="64"/>
      <c r="K1155" s="64"/>
    </row>
    <row r="1156" spans="2:15" ht="24.95" customHeight="1" x14ac:dyDescent="0.2"/>
    <row r="1157" spans="2:15" ht="25.5" customHeight="1" x14ac:dyDescent="0.2">
      <c r="B1157" s="358" t="s">
        <v>171</v>
      </c>
      <c r="C1157" s="358"/>
      <c r="D1157" s="358"/>
      <c r="E1157" s="358"/>
      <c r="F1157" s="358"/>
      <c r="G1157" s="358"/>
      <c r="H1157" s="358"/>
      <c r="I1157" s="358"/>
      <c r="J1157" s="358"/>
      <c r="K1157" s="358"/>
      <c r="L1157" s="358"/>
      <c r="M1157" s="358"/>
    </row>
    <row r="1158" spans="2:15" ht="24.95" customHeight="1" x14ac:dyDescent="0.2">
      <c r="B1158" s="56"/>
      <c r="C1158" s="56"/>
      <c r="D1158" s="56"/>
      <c r="E1158" s="56"/>
      <c r="F1158" s="56"/>
      <c r="G1158" s="56"/>
    </row>
    <row r="1159" spans="2:15" ht="24.95" customHeight="1" x14ac:dyDescent="0.2">
      <c r="B1159" s="353" t="s">
        <v>13</v>
      </c>
      <c r="C1159" s="353"/>
      <c r="D1159" s="353"/>
      <c r="E1159" s="353"/>
      <c r="F1159" s="353"/>
      <c r="G1159" s="353"/>
      <c r="H1159" s="353"/>
      <c r="I1159" s="38"/>
      <c r="J1159" s="38"/>
      <c r="K1159" s="38"/>
      <c r="L1159" s="38"/>
      <c r="M1159" s="13"/>
      <c r="N1159" s="13"/>
      <c r="O1159" s="13"/>
    </row>
    <row r="1160" spans="2:15" ht="24.95" customHeight="1" x14ac:dyDescent="0.2">
      <c r="B1160" s="130" t="s">
        <v>35</v>
      </c>
      <c r="C1160" s="348" t="s">
        <v>62</v>
      </c>
      <c r="D1160" s="348"/>
      <c r="E1160" s="348" t="s">
        <v>63</v>
      </c>
      <c r="F1160" s="348"/>
      <c r="G1160" s="348" t="s">
        <v>0</v>
      </c>
      <c r="H1160" s="348"/>
      <c r="I1160" s="38"/>
      <c r="J1160" s="38"/>
      <c r="K1160" s="38"/>
      <c r="L1160" s="38"/>
      <c r="M1160" s="13"/>
      <c r="N1160" s="13"/>
      <c r="O1160" s="13"/>
    </row>
    <row r="1161" spans="2:15" ht="24.95" customHeight="1" x14ac:dyDescent="0.2">
      <c r="B1161" s="324" t="s">
        <v>176</v>
      </c>
      <c r="C1161" s="347">
        <v>20259</v>
      </c>
      <c r="D1161" s="347"/>
      <c r="E1161" s="347">
        <v>2042</v>
      </c>
      <c r="F1161" s="347"/>
      <c r="G1161" s="346">
        <v>22301</v>
      </c>
      <c r="H1161" s="357"/>
      <c r="I1161" s="38"/>
      <c r="J1161" s="38"/>
      <c r="K1161" s="38"/>
      <c r="L1161" s="38"/>
      <c r="M1161" s="13"/>
      <c r="N1161" s="13"/>
      <c r="O1161" s="13"/>
    </row>
    <row r="1162" spans="2:15" ht="24.95" customHeight="1" x14ac:dyDescent="0.2">
      <c r="B1162" s="324" t="s">
        <v>156</v>
      </c>
      <c r="C1162" s="344">
        <v>22122</v>
      </c>
      <c r="D1162" s="344"/>
      <c r="E1162" s="344">
        <v>2060</v>
      </c>
      <c r="F1162" s="344"/>
      <c r="G1162" s="346">
        <v>24182</v>
      </c>
      <c r="H1162" s="357"/>
      <c r="I1162" s="38"/>
      <c r="J1162" s="38"/>
      <c r="K1162" s="38"/>
      <c r="L1162" s="38"/>
      <c r="M1162" s="13"/>
      <c r="N1162" s="13"/>
      <c r="O1162" s="13"/>
    </row>
    <row r="1163" spans="2:15" ht="24.95" customHeight="1" x14ac:dyDescent="0.2">
      <c r="B1163" s="111" t="s">
        <v>43</v>
      </c>
      <c r="C1163" s="349">
        <f>(C1162-C1161)/C1161</f>
        <v>9.1959129275877391E-2</v>
      </c>
      <c r="D1163" s="349"/>
      <c r="E1163" s="349">
        <f>(E1162-E1161)/E1161</f>
        <v>8.8148873653281102E-3</v>
      </c>
      <c r="F1163" s="349"/>
      <c r="G1163" s="349">
        <f>(G1162-G1161)/G1161</f>
        <v>8.4345993453208382E-2</v>
      </c>
      <c r="H1163" s="349"/>
      <c r="I1163" s="38"/>
      <c r="J1163" s="38"/>
      <c r="K1163" s="38"/>
      <c r="L1163" s="38"/>
      <c r="M1163" s="13"/>
      <c r="N1163" s="13"/>
      <c r="O1163" s="13"/>
    </row>
    <row r="1164" spans="2:15" ht="24.95" customHeight="1" x14ac:dyDescent="0.2"/>
    <row r="1165" spans="2:15" ht="24.95" customHeight="1" x14ac:dyDescent="0.2"/>
    <row r="1166" spans="2:15" ht="24.95" customHeight="1" x14ac:dyDescent="0.2"/>
    <row r="1167" spans="2:15" ht="24.95" customHeight="1" x14ac:dyDescent="0.2"/>
    <row r="1168" spans="2:15" ht="24.95" customHeight="1" x14ac:dyDescent="0.2"/>
    <row r="1169" spans="2:12" ht="24.95" customHeight="1" x14ac:dyDescent="0.2"/>
    <row r="1170" spans="2:12" ht="24.95" customHeight="1" x14ac:dyDescent="0.2"/>
    <row r="1171" spans="2:12" ht="24.95" customHeight="1" x14ac:dyDescent="0.2"/>
    <row r="1172" spans="2:12" ht="24.95" customHeight="1" x14ac:dyDescent="0.2"/>
    <row r="1173" spans="2:12" ht="24.95" customHeight="1" x14ac:dyDescent="0.2"/>
    <row r="1174" spans="2:12" ht="24.95" customHeight="1" x14ac:dyDescent="0.2"/>
    <row r="1175" spans="2:12" ht="24.95" customHeight="1" x14ac:dyDescent="0.2">
      <c r="B1175" s="42"/>
      <c r="C1175" s="42"/>
      <c r="D1175" s="42"/>
      <c r="E1175" s="42"/>
      <c r="F1175" s="42"/>
      <c r="G1175" s="42"/>
      <c r="H1175" s="42"/>
      <c r="I1175" s="42"/>
      <c r="J1175" s="42"/>
      <c r="K1175" s="42"/>
      <c r="L1175" s="42"/>
    </row>
    <row r="1176" spans="2:12" ht="24.95" customHeight="1" x14ac:dyDescent="0.2">
      <c r="B1176" s="355" t="s">
        <v>15</v>
      </c>
      <c r="C1176" s="355"/>
      <c r="D1176" s="355"/>
      <c r="E1176" s="355"/>
      <c r="F1176" s="355"/>
      <c r="G1176" s="355"/>
      <c r="H1176" s="355"/>
      <c r="I1176" s="355"/>
      <c r="J1176" s="355"/>
    </row>
    <row r="1177" spans="2:12" ht="24.95" customHeight="1" x14ac:dyDescent="0.2">
      <c r="B1177" s="139" t="s">
        <v>35</v>
      </c>
      <c r="C1177" s="350" t="s">
        <v>64</v>
      </c>
      <c r="D1177" s="350"/>
      <c r="E1177" s="350" t="s">
        <v>65</v>
      </c>
      <c r="F1177" s="350"/>
      <c r="G1177" s="350" t="s">
        <v>1</v>
      </c>
      <c r="H1177" s="350"/>
      <c r="I1177" s="350" t="s">
        <v>18</v>
      </c>
      <c r="J1177" s="350"/>
      <c r="L1177" s="39"/>
    </row>
    <row r="1178" spans="2:12" ht="24.95" customHeight="1" x14ac:dyDescent="0.2">
      <c r="B1178" s="325" t="s">
        <v>176</v>
      </c>
      <c r="C1178" s="399">
        <v>55377</v>
      </c>
      <c r="D1178" s="399"/>
      <c r="E1178" s="399">
        <v>4524</v>
      </c>
      <c r="F1178" s="399"/>
      <c r="G1178" s="346">
        <v>59901</v>
      </c>
      <c r="H1178" s="346"/>
      <c r="I1178" s="412">
        <v>0.21116733630000001</v>
      </c>
      <c r="J1178" s="357"/>
    </row>
    <row r="1179" spans="2:12" ht="24.95" customHeight="1" x14ac:dyDescent="0.2">
      <c r="B1179" s="325" t="s">
        <v>156</v>
      </c>
      <c r="C1179" s="399">
        <v>63893</v>
      </c>
      <c r="D1179" s="399"/>
      <c r="E1179" s="399">
        <v>12539</v>
      </c>
      <c r="F1179" s="399"/>
      <c r="G1179" s="346">
        <v>76432</v>
      </c>
      <c r="H1179" s="346"/>
      <c r="I1179" s="412">
        <v>0.23971517519999999</v>
      </c>
      <c r="J1179" s="357"/>
    </row>
    <row r="1180" spans="2:12" ht="24.95" customHeight="1" x14ac:dyDescent="0.2">
      <c r="B1180" s="103" t="s">
        <v>43</v>
      </c>
      <c r="C1180" s="351">
        <f>(C1179-C1178)/C1178</f>
        <v>0.15378225617133467</v>
      </c>
      <c r="D1180" s="351"/>
      <c r="E1180" s="351">
        <f>(E1179-E1178)/E1178</f>
        <v>1.7716622458001767</v>
      </c>
      <c r="F1180" s="351"/>
      <c r="G1180" s="351">
        <f>(G1179-G1178)/G1178</f>
        <v>0.27597202050049247</v>
      </c>
      <c r="H1180" s="351"/>
      <c r="I1180" s="351">
        <f>(I1179-I1178)/I1178</f>
        <v>0.13519060002463071</v>
      </c>
      <c r="J1180" s="351"/>
    </row>
    <row r="1181" spans="2:12" ht="24.95" customHeight="1" x14ac:dyDescent="0.2"/>
    <row r="1182" spans="2:12" ht="24.95" customHeight="1" x14ac:dyDescent="0.2"/>
    <row r="1183" spans="2:12" ht="24.95" customHeight="1" x14ac:dyDescent="0.2"/>
    <row r="1184" spans="2:12" ht="24.95" customHeight="1" x14ac:dyDescent="0.2"/>
    <row r="1185" spans="2:15" ht="24.95" customHeight="1" x14ac:dyDescent="0.2"/>
    <row r="1186" spans="2:15" ht="24.95" customHeight="1" x14ac:dyDescent="0.2"/>
    <row r="1187" spans="2:15" ht="24.95" customHeight="1" x14ac:dyDescent="0.2"/>
    <row r="1188" spans="2:15" ht="24.95" customHeight="1" x14ac:dyDescent="0.2"/>
    <row r="1189" spans="2:15" ht="24.95" customHeight="1" x14ac:dyDescent="0.2"/>
    <row r="1190" spans="2:15" ht="24.95" customHeight="1" x14ac:dyDescent="0.2">
      <c r="M1190" s="22">
        <v>16</v>
      </c>
    </row>
    <row r="1191" spans="2:15" s="123" customFormat="1" ht="25.5" customHeight="1" x14ac:dyDescent="0.2">
      <c r="B1191" s="377" t="s">
        <v>172</v>
      </c>
      <c r="C1191" s="377"/>
      <c r="D1191" s="377"/>
      <c r="E1191" s="377"/>
      <c r="F1191" s="377"/>
      <c r="G1191" s="377"/>
      <c r="H1191" s="377"/>
      <c r="I1191" s="377"/>
      <c r="J1191" s="377"/>
      <c r="K1191" s="377"/>
      <c r="L1191" s="377"/>
      <c r="M1191" s="377"/>
    </row>
    <row r="1192" spans="2:15" ht="15" customHeight="1" x14ac:dyDescent="0.2">
      <c r="B1192" s="28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</row>
    <row r="1193" spans="2:15" ht="24.95" customHeight="1" x14ac:dyDescent="0.2">
      <c r="B1193" s="401" t="s">
        <v>13</v>
      </c>
      <c r="C1193" s="401"/>
      <c r="D1193" s="401"/>
      <c r="E1193" s="401"/>
      <c r="F1193" s="401"/>
      <c r="G1193" s="401"/>
      <c r="H1193" s="401"/>
      <c r="I1193" s="115"/>
      <c r="J1193" s="115"/>
      <c r="K1193" s="115"/>
      <c r="L1193" s="115"/>
      <c r="M1193" s="115"/>
      <c r="N1193" s="115"/>
    </row>
    <row r="1194" spans="2:15" ht="24.95" customHeight="1" x14ac:dyDescent="0.2">
      <c r="B1194" s="91" t="s">
        <v>35</v>
      </c>
      <c r="C1194" s="359" t="s">
        <v>51</v>
      </c>
      <c r="D1194" s="359"/>
      <c r="E1194" s="359" t="s">
        <v>50</v>
      </c>
      <c r="F1194" s="359"/>
      <c r="G1194" s="359" t="s">
        <v>0</v>
      </c>
      <c r="H1194" s="359"/>
    </row>
    <row r="1195" spans="2:15" ht="24.95" customHeight="1" x14ac:dyDescent="0.2">
      <c r="B1195" s="326" t="s">
        <v>159</v>
      </c>
      <c r="C1195" s="399">
        <v>83397</v>
      </c>
      <c r="D1195" s="399"/>
      <c r="E1195" s="399">
        <v>13802</v>
      </c>
      <c r="F1195" s="399"/>
      <c r="G1195" s="346">
        <v>97199</v>
      </c>
      <c r="H1195" s="357"/>
    </row>
    <row r="1196" spans="2:15" ht="24.95" customHeight="1" x14ac:dyDescent="0.2">
      <c r="B1196" s="326" t="s">
        <v>160</v>
      </c>
      <c r="C1196" s="344">
        <v>56404</v>
      </c>
      <c r="D1196" s="344"/>
      <c r="E1196" s="344">
        <v>4287</v>
      </c>
      <c r="F1196" s="344"/>
      <c r="G1196" s="346">
        <v>60691</v>
      </c>
      <c r="H1196" s="357"/>
    </row>
    <row r="1197" spans="2:15" ht="24.95" customHeight="1" x14ac:dyDescent="0.2">
      <c r="B1197" s="111" t="s">
        <v>43</v>
      </c>
      <c r="C1197" s="349">
        <f>(C1196-C1195)/C1195</f>
        <v>-0.32366871710013551</v>
      </c>
      <c r="D1197" s="349"/>
      <c r="E1197" s="349">
        <f>(E1196-E1195)/E1195</f>
        <v>-0.68939284161715697</v>
      </c>
      <c r="F1197" s="349"/>
      <c r="G1197" s="349">
        <f>(G1196-G1195)/G1195</f>
        <v>-0.37560057202234592</v>
      </c>
      <c r="H1197" s="349"/>
    </row>
    <row r="1198" spans="2:15" ht="24.95" customHeight="1" x14ac:dyDescent="0.2">
      <c r="B1198" s="33"/>
      <c r="C1198" s="34"/>
      <c r="D1198" s="34"/>
      <c r="E1198" s="34"/>
      <c r="F1198" s="34"/>
      <c r="G1198" s="34"/>
      <c r="H1198" s="34"/>
      <c r="I1198" s="13"/>
      <c r="J1198" s="13"/>
      <c r="K1198" s="13"/>
      <c r="L1198" s="13"/>
      <c r="M1198" s="13"/>
      <c r="N1198" s="13"/>
      <c r="O1198" s="13"/>
    </row>
    <row r="1199" spans="2:15" ht="24.95" customHeight="1" x14ac:dyDescent="0.2">
      <c r="B1199" s="33"/>
      <c r="C1199" s="34"/>
      <c r="D1199" s="34"/>
      <c r="E1199" s="34"/>
      <c r="F1199" s="34"/>
      <c r="G1199" s="34"/>
      <c r="H1199" s="34"/>
      <c r="I1199" s="13"/>
      <c r="J1199" s="13"/>
      <c r="K1199" s="13"/>
      <c r="L1199" s="13"/>
      <c r="M1199" s="13"/>
      <c r="N1199" s="13"/>
      <c r="O1199" s="13"/>
    </row>
    <row r="1200" spans="2:15" ht="24.95" customHeight="1" x14ac:dyDescent="0.2">
      <c r="B1200" s="33"/>
      <c r="C1200" s="34"/>
      <c r="D1200" s="34"/>
      <c r="E1200" s="34"/>
      <c r="F1200" s="34"/>
      <c r="G1200" s="34"/>
      <c r="H1200" s="34"/>
      <c r="I1200" s="13"/>
      <c r="J1200" s="13"/>
      <c r="K1200" s="13"/>
      <c r="L1200" s="13"/>
      <c r="M1200" s="13"/>
      <c r="N1200" s="13"/>
      <c r="O1200" s="13"/>
    </row>
    <row r="1201" spans="2:15" ht="24.95" customHeight="1" x14ac:dyDescent="0.2">
      <c r="B1201" s="33"/>
      <c r="C1201" s="34"/>
      <c r="D1201" s="34"/>
      <c r="E1201" s="34"/>
      <c r="F1201" s="34"/>
      <c r="G1201" s="34"/>
      <c r="H1201" s="34"/>
      <c r="I1201" s="13"/>
      <c r="J1201" s="13"/>
      <c r="K1201" s="13"/>
      <c r="L1201" s="13"/>
      <c r="M1201" s="13"/>
      <c r="N1201" s="13"/>
      <c r="O1201" s="13"/>
    </row>
    <row r="1202" spans="2:15" ht="24.95" customHeight="1" x14ac:dyDescent="0.2">
      <c r="B1202" s="33"/>
      <c r="C1202" s="34"/>
      <c r="D1202" s="34"/>
      <c r="E1202" s="34"/>
      <c r="F1202" s="34"/>
      <c r="G1202" s="34"/>
      <c r="H1202" s="34"/>
      <c r="I1202" s="13"/>
      <c r="J1202" s="13"/>
      <c r="K1202" s="13"/>
      <c r="L1202" s="13"/>
      <c r="M1202" s="13"/>
      <c r="N1202" s="13"/>
      <c r="O1202" s="13"/>
    </row>
    <row r="1203" spans="2:15" ht="24.95" customHeight="1" x14ac:dyDescent="0.2">
      <c r="B1203" s="33"/>
      <c r="C1203" s="34"/>
      <c r="D1203" s="34"/>
      <c r="E1203" s="34"/>
      <c r="F1203" s="34"/>
      <c r="G1203" s="34"/>
      <c r="H1203" s="34"/>
      <c r="I1203" s="13"/>
      <c r="J1203" s="13"/>
      <c r="K1203" s="13"/>
      <c r="L1203" s="13"/>
      <c r="M1203" s="13"/>
      <c r="N1203" s="13"/>
      <c r="O1203" s="13"/>
    </row>
    <row r="1204" spans="2:15" ht="24.95" customHeight="1" x14ac:dyDescent="0.2">
      <c r="B1204" s="33"/>
      <c r="C1204" s="34"/>
      <c r="D1204" s="34"/>
      <c r="E1204" s="34"/>
      <c r="F1204" s="34"/>
      <c r="G1204" s="34"/>
      <c r="H1204" s="34"/>
      <c r="I1204" s="13"/>
      <c r="J1204" s="13"/>
      <c r="K1204" s="13"/>
      <c r="L1204" s="13"/>
      <c r="M1204" s="13"/>
      <c r="N1204" s="13"/>
      <c r="O1204" s="13"/>
    </row>
    <row r="1205" spans="2:15" ht="24.95" customHeight="1" x14ac:dyDescent="0.2">
      <c r="B1205" s="33"/>
      <c r="C1205" s="34"/>
      <c r="D1205" s="34"/>
      <c r="E1205" s="34"/>
      <c r="F1205" s="34"/>
      <c r="G1205" s="34"/>
      <c r="H1205" s="34"/>
      <c r="I1205" s="13"/>
      <c r="J1205" s="13"/>
      <c r="K1205" s="13"/>
      <c r="L1205" s="13"/>
      <c r="M1205" s="13"/>
      <c r="N1205" s="13"/>
      <c r="O1205" s="13"/>
    </row>
    <row r="1206" spans="2:15" ht="24.95" customHeight="1" x14ac:dyDescent="0.2">
      <c r="B1206" s="33"/>
      <c r="C1206" s="34"/>
      <c r="D1206" s="34"/>
      <c r="E1206" s="34"/>
      <c r="F1206" s="34"/>
      <c r="G1206" s="34"/>
      <c r="H1206" s="34"/>
      <c r="I1206" s="13"/>
      <c r="J1206" s="13"/>
      <c r="K1206" s="13"/>
      <c r="L1206" s="13"/>
      <c r="M1206" s="13"/>
      <c r="N1206" s="13"/>
      <c r="O1206" s="13"/>
    </row>
    <row r="1207" spans="2:15" ht="24.95" customHeight="1" x14ac:dyDescent="0.2"/>
    <row r="1208" spans="2:15" ht="24.95" customHeight="1" x14ac:dyDescent="0.2"/>
    <row r="1209" spans="2:15" ht="24.95" customHeight="1" x14ac:dyDescent="0.2"/>
    <row r="1210" spans="2:15" ht="24.95" customHeight="1" x14ac:dyDescent="0.2"/>
    <row r="1211" spans="2:15" ht="24.95" customHeight="1" x14ac:dyDescent="0.2"/>
    <row r="1212" spans="2:15" ht="24.95" customHeight="1" x14ac:dyDescent="0.2"/>
    <row r="1213" spans="2:15" ht="24.95" customHeight="1" x14ac:dyDescent="0.2"/>
    <row r="1214" spans="2:15" ht="24.95" customHeight="1" x14ac:dyDescent="0.2"/>
    <row r="1215" spans="2:15" ht="24.95" customHeight="1" x14ac:dyDescent="0.2"/>
    <row r="1216" spans="2:15" ht="24.95" customHeight="1" x14ac:dyDescent="0.2"/>
    <row r="1217" spans="2:12" ht="24.95" customHeight="1" x14ac:dyDescent="0.2"/>
    <row r="1218" spans="2:12" ht="24.95" customHeight="1" x14ac:dyDescent="0.2"/>
    <row r="1219" spans="2:12" ht="24.95" customHeight="1" x14ac:dyDescent="0.2">
      <c r="B1219" s="355" t="s">
        <v>15</v>
      </c>
      <c r="C1219" s="355"/>
      <c r="D1219" s="355"/>
      <c r="E1219" s="355"/>
      <c r="F1219" s="355"/>
      <c r="G1219" s="355"/>
      <c r="H1219" s="355"/>
      <c r="I1219" s="355"/>
      <c r="J1219" s="355"/>
      <c r="K1219" s="115"/>
    </row>
    <row r="1220" spans="2:12" ht="24.95" customHeight="1" x14ac:dyDescent="0.2">
      <c r="B1220" s="139" t="s">
        <v>35</v>
      </c>
      <c r="C1220" s="350" t="s">
        <v>40</v>
      </c>
      <c r="D1220" s="350"/>
      <c r="E1220" s="350" t="s">
        <v>41</v>
      </c>
      <c r="F1220" s="350"/>
      <c r="G1220" s="350" t="s">
        <v>42</v>
      </c>
      <c r="H1220" s="350"/>
      <c r="I1220" s="350" t="s">
        <v>89</v>
      </c>
      <c r="J1220" s="350"/>
      <c r="L1220" s="39"/>
    </row>
    <row r="1221" spans="2:12" ht="24.95" customHeight="1" x14ac:dyDescent="0.2">
      <c r="B1221" s="327" t="s">
        <v>159</v>
      </c>
      <c r="C1221" s="399">
        <v>173847</v>
      </c>
      <c r="D1221" s="399"/>
      <c r="E1221" s="399">
        <v>27612</v>
      </c>
      <c r="F1221" s="399"/>
      <c r="G1221" s="346">
        <v>201459</v>
      </c>
      <c r="H1221" s="346"/>
      <c r="I1221" s="412">
        <v>0.10844785746468</v>
      </c>
      <c r="J1221" s="357"/>
    </row>
    <row r="1222" spans="2:12" ht="24.95" customHeight="1" x14ac:dyDescent="0.2">
      <c r="B1222" s="327" t="s">
        <v>160</v>
      </c>
      <c r="C1222" s="344">
        <v>150021</v>
      </c>
      <c r="D1222" s="344"/>
      <c r="E1222" s="344">
        <v>25581</v>
      </c>
      <c r="F1222" s="344"/>
      <c r="G1222" s="346">
        <v>175602</v>
      </c>
      <c r="H1222" s="346"/>
      <c r="I1222" s="345">
        <v>9.6825520503328003E-2</v>
      </c>
      <c r="J1222" s="345"/>
    </row>
    <row r="1223" spans="2:12" ht="24.95" customHeight="1" x14ac:dyDescent="0.2">
      <c r="B1223" s="103" t="s">
        <v>43</v>
      </c>
      <c r="C1223" s="351">
        <f>(C1222-C1221)/C1221</f>
        <v>-0.13705154532433692</v>
      </c>
      <c r="D1223" s="351"/>
      <c r="E1223" s="351">
        <f>(E1222-E1221)/E1221</f>
        <v>-7.3554976097348984E-2</v>
      </c>
      <c r="F1223" s="351"/>
      <c r="G1223" s="351">
        <f>(G1222-G1221)/G1221</f>
        <v>-0.12834869626077763</v>
      </c>
      <c r="H1223" s="351"/>
      <c r="I1223" s="351">
        <f>(I1222-I1221)/I1221</f>
        <v>-0.10716981628832302</v>
      </c>
      <c r="J1223" s="351"/>
    </row>
    <row r="1224" spans="2:12" ht="24.95" customHeight="1" x14ac:dyDescent="0.2">
      <c r="B1224" s="37"/>
      <c r="C1224" s="38"/>
      <c r="D1224" s="38"/>
      <c r="E1224" s="38"/>
      <c r="F1224" s="38"/>
      <c r="G1224" s="40"/>
      <c r="H1224" s="40"/>
      <c r="I1224" s="40"/>
      <c r="J1224" s="40"/>
      <c r="K1224" s="13"/>
    </row>
    <row r="1225" spans="2:12" ht="24.95" customHeight="1" x14ac:dyDescent="0.2"/>
    <row r="1226" spans="2:12" ht="24.95" customHeight="1" x14ac:dyDescent="0.2"/>
    <row r="1227" spans="2:12" ht="24.95" customHeight="1" x14ac:dyDescent="0.2"/>
    <row r="1228" spans="2:12" ht="24.95" customHeight="1" x14ac:dyDescent="0.2">
      <c r="L1228" s="41"/>
    </row>
    <row r="1229" spans="2:12" ht="24.95" customHeight="1" x14ac:dyDescent="0.2"/>
    <row r="1230" spans="2:12" ht="24.95" customHeight="1" x14ac:dyDescent="0.2"/>
    <row r="1231" spans="2:12" ht="24.95" customHeight="1" x14ac:dyDescent="0.2">
      <c r="L1231" s="27"/>
    </row>
    <row r="1232" spans="2:12" ht="24.95" customHeight="1" x14ac:dyDescent="0.2"/>
    <row r="1233" spans="2:15" ht="24.95" customHeight="1" x14ac:dyDescent="0.2"/>
    <row r="1234" spans="2:15" ht="24.95" customHeight="1" x14ac:dyDescent="0.2"/>
    <row r="1235" spans="2:15" ht="24.95" customHeight="1" x14ac:dyDescent="0.2"/>
    <row r="1236" spans="2:15" ht="24.95" customHeight="1" x14ac:dyDescent="0.2"/>
    <row r="1237" spans="2:15" ht="24.95" customHeight="1" x14ac:dyDescent="0.2"/>
    <row r="1238" spans="2:15" ht="24.95" customHeight="1" x14ac:dyDescent="0.2"/>
    <row r="1239" spans="2:15" ht="24.95" customHeight="1" x14ac:dyDescent="0.2"/>
    <row r="1240" spans="2:15" ht="24.95" customHeight="1" x14ac:dyDescent="0.2"/>
    <row r="1241" spans="2:15" ht="24.95" customHeight="1" x14ac:dyDescent="0.2">
      <c r="O1241" s="31"/>
    </row>
    <row r="1242" spans="2:15" ht="24.95" customHeight="1" x14ac:dyDescent="0.2">
      <c r="O1242" s="31"/>
    </row>
    <row r="1243" spans="2:15" ht="24.95" customHeight="1" x14ac:dyDescent="0.2">
      <c r="O1243" s="31"/>
    </row>
    <row r="1244" spans="2:15" ht="24.95" customHeight="1" x14ac:dyDescent="0.2">
      <c r="B1244" s="58"/>
      <c r="C1244" s="58"/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</row>
    <row r="1245" spans="2:15" ht="24.95" customHeight="1" x14ac:dyDescent="0.2">
      <c r="B1245" s="58"/>
      <c r="C1245" s="58"/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</row>
    <row r="1246" spans="2:15" ht="24.95" customHeight="1" x14ac:dyDescent="0.2">
      <c r="B1246" s="58"/>
      <c r="C1246" s="58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</row>
    <row r="1247" spans="2:15" ht="24.95" customHeight="1" x14ac:dyDescent="0.2">
      <c r="B1247" s="58"/>
      <c r="C1247" s="58"/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</row>
    <row r="1248" spans="2:15" ht="24.95" customHeight="1" x14ac:dyDescent="0.2">
      <c r="B1248" s="58"/>
      <c r="C1248" s="58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</row>
    <row r="1249" spans="2:15" ht="24.95" customHeight="1" x14ac:dyDescent="0.2">
      <c r="B1249" s="58"/>
      <c r="C1249" s="58"/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</row>
    <row r="1250" spans="2:15" ht="24.95" customHeight="1" x14ac:dyDescent="0.2">
      <c r="B1250" s="58"/>
      <c r="C1250" s="58"/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</row>
    <row r="1251" spans="2:15" ht="24.95" customHeight="1" x14ac:dyDescent="0.2">
      <c r="B1251" s="58"/>
      <c r="C1251" s="58"/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</row>
    <row r="1252" spans="2:15" ht="24.95" customHeight="1" x14ac:dyDescent="0.2">
      <c r="B1252" s="58"/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</row>
    <row r="1253" spans="2:15" ht="24.95" customHeight="1" x14ac:dyDescent="0.2">
      <c r="B1253" s="58"/>
      <c r="C1253" s="58"/>
      <c r="D1253" s="58"/>
      <c r="E1253" s="58"/>
      <c r="F1253" s="58"/>
      <c r="G1253" s="58"/>
      <c r="H1253" s="58"/>
      <c r="I1253" s="58"/>
      <c r="J1253" s="58"/>
      <c r="K1253" s="58"/>
      <c r="M1253" s="31">
        <v>17</v>
      </c>
      <c r="N1253" s="58"/>
    </row>
    <row r="1254" spans="2:15" ht="25.5" customHeight="1" x14ac:dyDescent="0.2">
      <c r="B1254" s="343" t="s">
        <v>124</v>
      </c>
      <c r="C1254" s="343"/>
      <c r="D1254" s="343"/>
      <c r="E1254" s="343"/>
      <c r="F1254" s="343"/>
      <c r="G1254" s="343"/>
      <c r="H1254" s="343"/>
      <c r="I1254" s="343"/>
      <c r="J1254" s="343"/>
      <c r="K1254" s="343"/>
      <c r="L1254" s="343"/>
      <c r="M1254" s="343"/>
    </row>
    <row r="1255" spans="2:15" ht="15" customHeight="1" x14ac:dyDescent="0.2">
      <c r="B1255" s="65"/>
      <c r="C1255" s="65"/>
      <c r="D1255" s="65"/>
      <c r="E1255" s="65"/>
      <c r="F1255" s="65"/>
      <c r="G1255" s="65"/>
      <c r="H1255" s="65"/>
      <c r="I1255" s="65"/>
      <c r="J1255" s="65"/>
      <c r="K1255" s="65"/>
      <c r="L1255" s="65"/>
    </row>
    <row r="1256" spans="2:15" ht="25.5" customHeight="1" x14ac:dyDescent="0.2">
      <c r="B1256" s="343" t="s">
        <v>125</v>
      </c>
      <c r="C1256" s="343"/>
      <c r="D1256" s="343"/>
      <c r="E1256" s="343"/>
      <c r="F1256" s="343"/>
      <c r="G1256" s="343"/>
      <c r="H1256" s="343"/>
      <c r="I1256" s="343"/>
      <c r="J1256" s="343"/>
      <c r="K1256" s="343"/>
      <c r="L1256" s="343"/>
      <c r="M1256" s="343"/>
    </row>
    <row r="1257" spans="2:15" ht="15" customHeight="1" x14ac:dyDescent="0.2">
      <c r="B1257" s="56"/>
      <c r="C1257" s="56"/>
      <c r="D1257" s="56"/>
      <c r="E1257" s="56"/>
      <c r="F1257" s="56"/>
      <c r="G1257" s="56"/>
    </row>
    <row r="1258" spans="2:15" ht="24.95" customHeight="1" x14ac:dyDescent="0.2">
      <c r="B1258" s="354" t="s">
        <v>97</v>
      </c>
      <c r="C1258" s="354"/>
      <c r="D1258" s="354"/>
      <c r="E1258" s="354"/>
      <c r="F1258" s="354"/>
      <c r="G1258" s="354"/>
      <c r="H1258" s="354"/>
      <c r="I1258" s="354"/>
      <c r="J1258" s="354"/>
    </row>
    <row r="1259" spans="2:15" ht="24.95" customHeight="1" x14ac:dyDescent="0.2">
      <c r="B1259" s="390" t="s">
        <v>36</v>
      </c>
      <c r="C1259" s="352" t="s">
        <v>47</v>
      </c>
      <c r="D1259" s="352"/>
      <c r="E1259" s="352"/>
      <c r="F1259" s="352" t="s">
        <v>48</v>
      </c>
      <c r="G1259" s="352"/>
      <c r="H1259" s="352"/>
      <c r="I1259" s="135" t="s">
        <v>52</v>
      </c>
      <c r="J1259" s="137" t="s">
        <v>53</v>
      </c>
      <c r="M1259" s="44"/>
    </row>
    <row r="1260" spans="2:15" ht="24.95" customHeight="1" x14ac:dyDescent="0.2">
      <c r="B1260" s="391"/>
      <c r="C1260" s="133" t="s">
        <v>66</v>
      </c>
      <c r="D1260" s="133" t="s">
        <v>67</v>
      </c>
      <c r="E1260" s="185" t="s">
        <v>68</v>
      </c>
      <c r="F1260" s="133" t="s">
        <v>69</v>
      </c>
      <c r="G1260" s="133" t="s">
        <v>70</v>
      </c>
      <c r="H1260" s="134" t="s">
        <v>71</v>
      </c>
      <c r="I1260" s="136" t="s">
        <v>85</v>
      </c>
      <c r="J1260" s="138" t="s">
        <v>86</v>
      </c>
      <c r="K1260" s="19"/>
      <c r="M1260" s="44"/>
    </row>
    <row r="1261" spans="2:15" ht="24.95" customHeight="1" x14ac:dyDescent="0.2">
      <c r="B1261" s="131" t="s">
        <v>114</v>
      </c>
      <c r="C1261" s="328">
        <v>1745</v>
      </c>
      <c r="D1261" s="328">
        <v>30</v>
      </c>
      <c r="E1261" s="336">
        <v>1775</v>
      </c>
      <c r="F1261" s="328">
        <v>4183</v>
      </c>
      <c r="G1261" s="328">
        <v>89</v>
      </c>
      <c r="H1261" s="330">
        <v>4272</v>
      </c>
      <c r="I1261" s="332">
        <v>0.25439341720000003</v>
      </c>
      <c r="J1261" s="334">
        <v>2.4067605633803</v>
      </c>
      <c r="K1261" s="46"/>
      <c r="M1261" s="44"/>
    </row>
    <row r="1262" spans="2:15" ht="24.95" customHeight="1" x14ac:dyDescent="0.2">
      <c r="B1262" s="131" t="s">
        <v>5</v>
      </c>
      <c r="C1262" s="328">
        <v>2498</v>
      </c>
      <c r="D1262" s="328">
        <v>154</v>
      </c>
      <c r="E1262" s="336">
        <v>2652</v>
      </c>
      <c r="F1262" s="328">
        <v>5007</v>
      </c>
      <c r="G1262" s="328">
        <v>154</v>
      </c>
      <c r="H1262" s="330">
        <v>5161</v>
      </c>
      <c r="I1262" s="332">
        <v>0.2235894497</v>
      </c>
      <c r="J1262" s="334">
        <v>1.9460784313724999</v>
      </c>
      <c r="K1262" s="46"/>
      <c r="M1262" s="44"/>
    </row>
    <row r="1263" spans="2:15" ht="24.95" customHeight="1" x14ac:dyDescent="0.2">
      <c r="B1263" s="131" t="s">
        <v>22</v>
      </c>
      <c r="C1263" s="328">
        <v>1722</v>
      </c>
      <c r="D1263" s="328">
        <v>45</v>
      </c>
      <c r="E1263" s="336">
        <v>1767</v>
      </c>
      <c r="F1263" s="328">
        <v>7273</v>
      </c>
      <c r="G1263" s="328">
        <v>122</v>
      </c>
      <c r="H1263" s="330">
        <v>7395</v>
      </c>
      <c r="I1263" s="332">
        <v>0.27880911780000001</v>
      </c>
      <c r="J1263" s="334">
        <v>4.1850594227503999</v>
      </c>
      <c r="K1263" s="46"/>
      <c r="M1263" s="44"/>
    </row>
    <row r="1264" spans="2:15" ht="24.95" customHeight="1" x14ac:dyDescent="0.2">
      <c r="B1264" s="131" t="s">
        <v>7</v>
      </c>
      <c r="C1264" s="328">
        <v>190</v>
      </c>
      <c r="D1264" s="328">
        <v>36</v>
      </c>
      <c r="E1264" s="336">
        <v>226</v>
      </c>
      <c r="F1264" s="328">
        <v>1165</v>
      </c>
      <c r="G1264" s="328">
        <v>213</v>
      </c>
      <c r="H1264" s="330">
        <v>1378</v>
      </c>
      <c r="I1264" s="332">
        <v>0.29269202779999998</v>
      </c>
      <c r="J1264" s="334">
        <v>6.0973451327434001</v>
      </c>
      <c r="K1264" s="46"/>
      <c r="M1264" s="44"/>
    </row>
    <row r="1265" spans="2:14" ht="24.95" customHeight="1" x14ac:dyDescent="0.2">
      <c r="B1265" s="131" t="s">
        <v>8</v>
      </c>
      <c r="C1265" s="328">
        <v>5277</v>
      </c>
      <c r="D1265" s="328">
        <v>635</v>
      </c>
      <c r="E1265" s="336">
        <v>5912</v>
      </c>
      <c r="F1265" s="328">
        <v>9708</v>
      </c>
      <c r="G1265" s="328">
        <v>2080</v>
      </c>
      <c r="H1265" s="330">
        <v>11788</v>
      </c>
      <c r="I1265" s="332">
        <v>0.31080597760000001</v>
      </c>
      <c r="J1265" s="334">
        <v>1.9939106901218</v>
      </c>
      <c r="K1265" s="46"/>
      <c r="M1265" s="44"/>
    </row>
    <row r="1266" spans="2:14" ht="24.95" customHeight="1" x14ac:dyDescent="0.2">
      <c r="B1266" s="131" t="s">
        <v>9</v>
      </c>
      <c r="C1266" s="328">
        <v>490</v>
      </c>
      <c r="D1266" s="328">
        <v>45</v>
      </c>
      <c r="E1266" s="336">
        <v>535</v>
      </c>
      <c r="F1266" s="328">
        <v>4449</v>
      </c>
      <c r="G1266" s="328">
        <v>535</v>
      </c>
      <c r="H1266" s="330">
        <v>4984</v>
      </c>
      <c r="I1266" s="332">
        <v>0.28652779490000002</v>
      </c>
      <c r="J1266" s="334">
        <v>9.3158878504673002</v>
      </c>
      <c r="K1266" s="46"/>
      <c r="M1266" s="44"/>
    </row>
    <row r="1267" spans="2:14" ht="24.95" customHeight="1" x14ac:dyDescent="0.2">
      <c r="B1267" s="131" t="s">
        <v>10</v>
      </c>
      <c r="C1267" s="328">
        <v>1178</v>
      </c>
      <c r="D1267" s="328">
        <v>20</v>
      </c>
      <c r="E1267" s="336">
        <v>1198</v>
      </c>
      <c r="F1267" s="328">
        <v>3224</v>
      </c>
      <c r="G1267" s="328">
        <v>213</v>
      </c>
      <c r="H1267" s="330">
        <v>3437</v>
      </c>
      <c r="I1267" s="332">
        <v>0.35789926430000002</v>
      </c>
      <c r="J1267" s="334">
        <v>2.8689482470784999</v>
      </c>
      <c r="K1267" s="46"/>
      <c r="M1267" s="44"/>
    </row>
    <row r="1268" spans="2:14" ht="24.95" customHeight="1" x14ac:dyDescent="0.2">
      <c r="B1268" s="131" t="s">
        <v>11</v>
      </c>
      <c r="C1268" s="328">
        <v>896</v>
      </c>
      <c r="D1268" s="328">
        <v>109</v>
      </c>
      <c r="E1268" s="336">
        <v>1005</v>
      </c>
      <c r="F1268" s="328">
        <v>2888</v>
      </c>
      <c r="G1268" s="328">
        <v>274</v>
      </c>
      <c r="H1268" s="330">
        <v>3162</v>
      </c>
      <c r="I1268" s="332">
        <v>0.30894687790000003</v>
      </c>
      <c r="J1268" s="334">
        <v>3.1462686567164</v>
      </c>
      <c r="K1268" s="46"/>
      <c r="M1268" s="47"/>
    </row>
    <row r="1269" spans="2:14" ht="24.95" customHeight="1" x14ac:dyDescent="0.2">
      <c r="B1269" s="131" t="s">
        <v>12</v>
      </c>
      <c r="C1269" s="328">
        <v>1078</v>
      </c>
      <c r="D1269" s="328">
        <v>30</v>
      </c>
      <c r="E1269" s="336">
        <v>1108</v>
      </c>
      <c r="F1269" s="328">
        <v>3761</v>
      </c>
      <c r="G1269" s="328">
        <v>197</v>
      </c>
      <c r="H1269" s="330">
        <v>3958</v>
      </c>
      <c r="I1269" s="332">
        <v>0.36316097650000001</v>
      </c>
      <c r="J1269" s="334">
        <v>3.5722021660649999</v>
      </c>
      <c r="K1269" s="46"/>
      <c r="M1269" s="47"/>
    </row>
    <row r="1270" spans="2:14" ht="24.95" customHeight="1" x14ac:dyDescent="0.2">
      <c r="B1270" s="132" t="s">
        <v>14</v>
      </c>
      <c r="C1270" s="329">
        <v>15074</v>
      </c>
      <c r="D1270" s="329">
        <v>1104</v>
      </c>
      <c r="E1270" s="337">
        <v>16178</v>
      </c>
      <c r="F1270" s="329">
        <v>41658</v>
      </c>
      <c r="G1270" s="329">
        <v>3877</v>
      </c>
      <c r="H1270" s="331">
        <v>45535</v>
      </c>
      <c r="I1270" s="333">
        <v>0.28972668439999999</v>
      </c>
      <c r="J1270" s="335">
        <v>2.8146247991098998</v>
      </c>
      <c r="M1270" s="47"/>
    </row>
    <row r="1271" spans="2:14" ht="24.95" customHeight="1" x14ac:dyDescent="0.2">
      <c r="B1271" s="215"/>
      <c r="C1271" s="53"/>
      <c r="D1271" s="53"/>
      <c r="E1271" s="54"/>
      <c r="F1271" s="53"/>
      <c r="G1271" s="53"/>
      <c r="H1271" s="54"/>
      <c r="I1271" s="62"/>
      <c r="J1271" s="63"/>
      <c r="K1271" s="67"/>
      <c r="L1271" s="67"/>
      <c r="M1271" s="66"/>
      <c r="N1271" s="19"/>
    </row>
    <row r="1272" spans="2:14" ht="24.95" customHeight="1" x14ac:dyDescent="0.2">
      <c r="B1272" s="70"/>
      <c r="C1272" s="70"/>
      <c r="D1272" s="70"/>
      <c r="E1272" s="70"/>
      <c r="F1272" s="70"/>
      <c r="G1272" s="70"/>
      <c r="H1272" s="70"/>
      <c r="I1272" s="70"/>
      <c r="J1272" s="70"/>
      <c r="K1272" s="70"/>
      <c r="L1272" s="70"/>
      <c r="M1272" s="70"/>
      <c r="N1272" s="70"/>
    </row>
    <row r="1273" spans="2:14" ht="24.95" customHeight="1" x14ac:dyDescent="0.2">
      <c r="B1273" s="68"/>
      <c r="C1273" s="68"/>
      <c r="D1273" s="68"/>
      <c r="E1273" s="68"/>
      <c r="F1273" s="68"/>
      <c r="G1273" s="68"/>
      <c r="H1273" s="68"/>
      <c r="I1273" s="68"/>
      <c r="J1273" s="68"/>
      <c r="K1273" s="69"/>
      <c r="L1273" s="69"/>
      <c r="M1273" s="69"/>
      <c r="N1273" s="69"/>
    </row>
    <row r="1274" spans="2:14" ht="24.95" customHeight="1" x14ac:dyDescent="0.2">
      <c r="B1274" s="64"/>
      <c r="C1274" s="64"/>
      <c r="D1274" s="64"/>
      <c r="E1274" s="64"/>
      <c r="G1274" s="64"/>
      <c r="H1274" s="64"/>
      <c r="I1274" s="64"/>
      <c r="J1274" s="64"/>
    </row>
    <row r="1275" spans="2:14" ht="24.95" customHeight="1" x14ac:dyDescent="0.2">
      <c r="B1275" s="64"/>
      <c r="C1275" s="64"/>
      <c r="D1275" s="64"/>
      <c r="E1275" s="64"/>
      <c r="G1275" s="64"/>
      <c r="H1275" s="64"/>
      <c r="I1275" s="64"/>
      <c r="J1275" s="64"/>
    </row>
    <row r="1276" spans="2:14" ht="24.95" customHeight="1" x14ac:dyDescent="0.2">
      <c r="B1276" s="64"/>
      <c r="C1276" s="64"/>
      <c r="D1276" s="64"/>
      <c r="E1276" s="64"/>
      <c r="G1276" s="64"/>
      <c r="H1276" s="64"/>
      <c r="I1276" s="64"/>
      <c r="J1276" s="64"/>
    </row>
    <row r="1277" spans="2:14" ht="24.95" customHeight="1" x14ac:dyDescent="0.2">
      <c r="B1277" s="64"/>
      <c r="C1277" s="64"/>
      <c r="D1277" s="64"/>
      <c r="E1277" s="64"/>
      <c r="G1277" s="64"/>
      <c r="H1277" s="64"/>
      <c r="I1277" s="64"/>
      <c r="J1277" s="64"/>
    </row>
    <row r="1278" spans="2:14" ht="24.95" customHeight="1" x14ac:dyDescent="0.2">
      <c r="B1278" s="64"/>
      <c r="C1278" s="64"/>
      <c r="D1278" s="64"/>
      <c r="E1278" s="64"/>
      <c r="G1278" s="64"/>
      <c r="H1278" s="64"/>
      <c r="I1278" s="64"/>
      <c r="J1278" s="64"/>
    </row>
    <row r="1279" spans="2:14" ht="24.95" customHeight="1" x14ac:dyDescent="0.2">
      <c r="B1279" s="64"/>
      <c r="C1279" s="64"/>
      <c r="D1279" s="64"/>
      <c r="E1279" s="64"/>
      <c r="G1279" s="64"/>
      <c r="H1279" s="64"/>
      <c r="I1279" s="64"/>
      <c r="J1279" s="64"/>
    </row>
    <row r="1280" spans="2:14" ht="24.95" customHeight="1" x14ac:dyDescent="0.2">
      <c r="B1280" s="64"/>
      <c r="C1280" s="64"/>
      <c r="D1280" s="64"/>
      <c r="E1280" s="64"/>
      <c r="G1280" s="64"/>
      <c r="H1280" s="64"/>
      <c r="I1280" s="64"/>
      <c r="J1280" s="64"/>
    </row>
    <row r="1281" spans="2:15" ht="24.95" customHeight="1" x14ac:dyDescent="0.2">
      <c r="B1281" s="64"/>
      <c r="C1281" s="64"/>
      <c r="D1281" s="64"/>
      <c r="E1281" s="64"/>
      <c r="G1281" s="64"/>
      <c r="H1281" s="64"/>
      <c r="I1281" s="64"/>
      <c r="J1281" s="64"/>
    </row>
    <row r="1282" spans="2:15" ht="24.95" customHeight="1" x14ac:dyDescent="0.2">
      <c r="B1282" s="64"/>
      <c r="C1282" s="64"/>
      <c r="D1282" s="64"/>
      <c r="E1282" s="64"/>
      <c r="F1282" s="64"/>
      <c r="G1282" s="64"/>
      <c r="H1282" s="64"/>
      <c r="I1282" s="64"/>
      <c r="J1282" s="64"/>
      <c r="K1282" s="64"/>
    </row>
    <row r="1283" spans="2:15" ht="24.95" customHeight="1" x14ac:dyDescent="0.2"/>
    <row r="1284" spans="2:15" ht="25.5" customHeight="1" x14ac:dyDescent="0.2">
      <c r="B1284" s="358" t="s">
        <v>173</v>
      </c>
      <c r="C1284" s="358"/>
      <c r="D1284" s="358"/>
      <c r="E1284" s="358"/>
      <c r="F1284" s="358"/>
      <c r="G1284" s="358"/>
      <c r="H1284" s="358"/>
      <c r="I1284" s="358"/>
      <c r="J1284" s="358"/>
      <c r="K1284" s="358"/>
      <c r="L1284" s="358"/>
      <c r="M1284" s="358"/>
    </row>
    <row r="1285" spans="2:15" ht="24.95" customHeight="1" x14ac:dyDescent="0.2">
      <c r="B1285" s="56"/>
      <c r="C1285" s="56"/>
      <c r="D1285" s="56"/>
      <c r="E1285" s="56"/>
      <c r="F1285" s="56"/>
      <c r="G1285" s="56"/>
    </row>
    <row r="1286" spans="2:15" ht="24.95" customHeight="1" x14ac:dyDescent="0.2">
      <c r="B1286" s="353" t="s">
        <v>13</v>
      </c>
      <c r="C1286" s="353"/>
      <c r="D1286" s="353"/>
      <c r="E1286" s="353"/>
      <c r="F1286" s="353"/>
      <c r="G1286" s="353"/>
      <c r="H1286" s="353"/>
      <c r="I1286" s="38"/>
      <c r="J1286" s="38"/>
      <c r="K1286" s="38"/>
      <c r="L1286" s="38"/>
      <c r="M1286" s="13"/>
      <c r="N1286" s="13"/>
      <c r="O1286" s="13"/>
    </row>
    <row r="1287" spans="2:15" ht="24.95" customHeight="1" x14ac:dyDescent="0.2">
      <c r="B1287" s="130" t="s">
        <v>35</v>
      </c>
      <c r="C1287" s="348" t="s">
        <v>62</v>
      </c>
      <c r="D1287" s="348"/>
      <c r="E1287" s="348" t="s">
        <v>63</v>
      </c>
      <c r="F1287" s="348"/>
      <c r="G1287" s="348" t="s">
        <v>0</v>
      </c>
      <c r="H1287" s="348"/>
      <c r="I1287" s="38"/>
      <c r="J1287" s="38"/>
      <c r="K1287" s="38"/>
      <c r="L1287" s="38"/>
      <c r="M1287" s="13"/>
      <c r="N1287" s="13"/>
      <c r="O1287" s="13"/>
    </row>
    <row r="1288" spans="2:15" ht="24.95" customHeight="1" x14ac:dyDescent="0.2">
      <c r="B1288" s="338" t="s">
        <v>176</v>
      </c>
      <c r="C1288" s="399">
        <v>12387</v>
      </c>
      <c r="D1288" s="399"/>
      <c r="E1288" s="399">
        <v>900</v>
      </c>
      <c r="F1288" s="399"/>
      <c r="G1288" s="346">
        <v>13287</v>
      </c>
      <c r="H1288" s="357"/>
      <c r="I1288" s="38"/>
      <c r="J1288" s="38"/>
      <c r="K1288" s="38"/>
      <c r="L1288" s="38"/>
      <c r="M1288" s="13"/>
      <c r="N1288" s="13"/>
      <c r="O1288" s="13"/>
    </row>
    <row r="1289" spans="2:15" ht="24.95" customHeight="1" x14ac:dyDescent="0.2">
      <c r="B1289" s="338" t="s">
        <v>156</v>
      </c>
      <c r="C1289" s="399">
        <v>15074</v>
      </c>
      <c r="D1289" s="399"/>
      <c r="E1289" s="399">
        <v>1104</v>
      </c>
      <c r="F1289" s="399"/>
      <c r="G1289" s="346">
        <v>16178</v>
      </c>
      <c r="H1289" s="357"/>
      <c r="I1289" s="38"/>
      <c r="J1289" s="38"/>
      <c r="K1289" s="38"/>
      <c r="L1289" s="38"/>
      <c r="M1289" s="13"/>
      <c r="N1289" s="13"/>
      <c r="O1289" s="13"/>
    </row>
    <row r="1290" spans="2:15" ht="24.95" customHeight="1" x14ac:dyDescent="0.2">
      <c r="B1290" s="111" t="s">
        <v>43</v>
      </c>
      <c r="C1290" s="349">
        <f>(C1289-C1288)/C1288</f>
        <v>0.21692096552837653</v>
      </c>
      <c r="D1290" s="349"/>
      <c r="E1290" s="349">
        <f>(E1289-E1288)/E1288</f>
        <v>0.22666666666666666</v>
      </c>
      <c r="F1290" s="349"/>
      <c r="G1290" s="349">
        <f>(G1289-G1288)/G1288</f>
        <v>0.21758109430270189</v>
      </c>
      <c r="H1290" s="349"/>
      <c r="I1290" s="38"/>
      <c r="J1290" s="38"/>
      <c r="K1290" s="38"/>
      <c r="L1290" s="38"/>
      <c r="M1290" s="13"/>
      <c r="N1290" s="13"/>
      <c r="O1290" s="13"/>
    </row>
    <row r="1291" spans="2:15" ht="24.95" customHeight="1" x14ac:dyDescent="0.2"/>
    <row r="1292" spans="2:15" ht="24.95" customHeight="1" x14ac:dyDescent="0.2"/>
    <row r="1293" spans="2:15" ht="24.95" customHeight="1" x14ac:dyDescent="0.2"/>
    <row r="1294" spans="2:15" ht="24.95" customHeight="1" x14ac:dyDescent="0.2"/>
    <row r="1295" spans="2:15" ht="24.95" customHeight="1" x14ac:dyDescent="0.2"/>
    <row r="1296" spans="2:15" ht="24.95" customHeight="1" x14ac:dyDescent="0.2"/>
    <row r="1297" spans="2:12" ht="24.95" customHeight="1" x14ac:dyDescent="0.2"/>
    <row r="1298" spans="2:12" ht="24.95" customHeight="1" x14ac:dyDescent="0.2"/>
    <row r="1299" spans="2:12" ht="24.95" customHeight="1" x14ac:dyDescent="0.2"/>
    <row r="1300" spans="2:12" ht="24.95" customHeight="1" x14ac:dyDescent="0.2"/>
    <row r="1301" spans="2:12" ht="24.95" customHeight="1" x14ac:dyDescent="0.2"/>
    <row r="1302" spans="2:12" ht="24.95" customHeight="1" x14ac:dyDescent="0.2">
      <c r="B1302" s="42"/>
      <c r="C1302" s="42"/>
      <c r="D1302" s="42"/>
      <c r="E1302" s="42"/>
      <c r="F1302" s="42"/>
      <c r="G1302" s="42"/>
      <c r="H1302" s="42"/>
      <c r="I1302" s="42"/>
      <c r="J1302" s="42"/>
      <c r="K1302" s="42"/>
      <c r="L1302" s="42"/>
    </row>
    <row r="1303" spans="2:12" ht="24.95" customHeight="1" x14ac:dyDescent="0.2">
      <c r="B1303" s="355" t="s">
        <v>15</v>
      </c>
      <c r="C1303" s="355"/>
      <c r="D1303" s="355"/>
      <c r="E1303" s="355"/>
      <c r="F1303" s="355"/>
      <c r="G1303" s="355"/>
      <c r="H1303" s="355"/>
      <c r="I1303" s="355"/>
      <c r="J1303" s="355"/>
    </row>
    <row r="1304" spans="2:12" ht="24.95" customHeight="1" x14ac:dyDescent="0.2">
      <c r="B1304" s="139" t="s">
        <v>35</v>
      </c>
      <c r="C1304" s="350" t="s">
        <v>64</v>
      </c>
      <c r="D1304" s="350"/>
      <c r="E1304" s="350" t="s">
        <v>65</v>
      </c>
      <c r="F1304" s="350"/>
      <c r="G1304" s="350" t="s">
        <v>1</v>
      </c>
      <c r="H1304" s="350"/>
      <c r="I1304" s="350" t="s">
        <v>18</v>
      </c>
      <c r="J1304" s="350"/>
      <c r="L1304" s="39"/>
    </row>
    <row r="1305" spans="2:12" ht="24.95" customHeight="1" x14ac:dyDescent="0.2">
      <c r="B1305" s="339" t="s">
        <v>176</v>
      </c>
      <c r="C1305" s="399">
        <v>37270</v>
      </c>
      <c r="D1305" s="399"/>
      <c r="E1305" s="399">
        <v>2083</v>
      </c>
      <c r="F1305" s="399"/>
      <c r="G1305" s="346">
        <v>39353</v>
      </c>
      <c r="H1305" s="346"/>
      <c r="I1305" s="412">
        <v>0.25824101910000002</v>
      </c>
      <c r="J1305" s="357"/>
    </row>
    <row r="1306" spans="2:12" ht="24.95" customHeight="1" x14ac:dyDescent="0.2">
      <c r="B1306" s="339" t="s">
        <v>156</v>
      </c>
      <c r="C1306" s="399">
        <v>41658</v>
      </c>
      <c r="D1306" s="399"/>
      <c r="E1306" s="399">
        <v>3877</v>
      </c>
      <c r="F1306" s="399"/>
      <c r="G1306" s="346">
        <v>45535</v>
      </c>
      <c r="H1306" s="346"/>
      <c r="I1306" s="412">
        <v>0.28972668439999999</v>
      </c>
      <c r="J1306" s="357"/>
    </row>
    <row r="1307" spans="2:12" ht="24.95" customHeight="1" x14ac:dyDescent="0.2">
      <c r="B1307" s="103" t="s">
        <v>43</v>
      </c>
      <c r="C1307" s="351">
        <f>(C1306-C1305)/C1305</f>
        <v>0.11773544405688222</v>
      </c>
      <c r="D1307" s="351"/>
      <c r="E1307" s="351">
        <f>(E1306-E1305)/E1305</f>
        <v>0.86125780124819973</v>
      </c>
      <c r="F1307" s="351"/>
      <c r="G1307" s="351">
        <f>(G1306-G1305)/G1305</f>
        <v>0.15709094605239754</v>
      </c>
      <c r="H1307" s="351"/>
      <c r="I1307" s="351">
        <f>(I1306-I1305)/I1305</f>
        <v>0.1219235635366185</v>
      </c>
      <c r="J1307" s="351"/>
    </row>
    <row r="1308" spans="2:12" ht="24.95" customHeight="1" x14ac:dyDescent="0.2"/>
    <row r="1309" spans="2:12" ht="24.95" customHeight="1" x14ac:dyDescent="0.2"/>
    <row r="1310" spans="2:12" ht="24.95" customHeight="1" x14ac:dyDescent="0.2"/>
    <row r="1311" spans="2:12" ht="24.95" customHeight="1" x14ac:dyDescent="0.2"/>
    <row r="1312" spans="2:12" ht="24.95" customHeight="1" x14ac:dyDescent="0.2"/>
    <row r="1313" spans="2:15" ht="24.95" customHeight="1" x14ac:dyDescent="0.2"/>
    <row r="1314" spans="2:15" ht="24.95" customHeight="1" x14ac:dyDescent="0.2"/>
    <row r="1315" spans="2:15" ht="24.95" customHeight="1" x14ac:dyDescent="0.2"/>
    <row r="1316" spans="2:15" ht="24.95" customHeight="1" x14ac:dyDescent="0.2"/>
    <row r="1317" spans="2:15" ht="24.95" customHeight="1" x14ac:dyDescent="0.2">
      <c r="M1317" s="22">
        <v>18</v>
      </c>
    </row>
    <row r="1318" spans="2:15" s="123" customFormat="1" ht="25.5" customHeight="1" x14ac:dyDescent="0.2">
      <c r="B1318" s="377" t="s">
        <v>174</v>
      </c>
      <c r="C1318" s="377"/>
      <c r="D1318" s="377"/>
      <c r="E1318" s="377"/>
      <c r="F1318" s="377"/>
      <c r="G1318" s="377"/>
      <c r="H1318" s="377"/>
      <c r="I1318" s="377"/>
      <c r="J1318" s="377"/>
      <c r="K1318" s="377"/>
      <c r="L1318" s="377"/>
      <c r="M1318" s="377"/>
    </row>
    <row r="1319" spans="2:15" ht="15" customHeight="1" x14ac:dyDescent="0.2">
      <c r="B1319" s="28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</row>
    <row r="1320" spans="2:15" ht="24.95" customHeight="1" x14ac:dyDescent="0.2">
      <c r="B1320" s="401" t="s">
        <v>13</v>
      </c>
      <c r="C1320" s="401"/>
      <c r="D1320" s="401"/>
      <c r="E1320" s="401"/>
      <c r="F1320" s="401"/>
      <c r="G1320" s="401"/>
      <c r="H1320" s="401"/>
      <c r="I1320" s="115"/>
      <c r="J1320" s="115"/>
      <c r="K1320" s="115"/>
      <c r="L1320" s="115"/>
      <c r="M1320" s="115"/>
      <c r="N1320" s="115"/>
    </row>
    <row r="1321" spans="2:15" ht="24.95" customHeight="1" x14ac:dyDescent="0.2">
      <c r="B1321" s="91" t="s">
        <v>35</v>
      </c>
      <c r="C1321" s="359" t="s">
        <v>51</v>
      </c>
      <c r="D1321" s="359"/>
      <c r="E1321" s="359" t="s">
        <v>50</v>
      </c>
      <c r="F1321" s="359"/>
      <c r="G1321" s="359" t="s">
        <v>0</v>
      </c>
      <c r="H1321" s="359"/>
    </row>
    <row r="1322" spans="2:15" ht="24.95" customHeight="1" x14ac:dyDescent="0.2">
      <c r="B1322" s="340" t="s">
        <v>159</v>
      </c>
      <c r="C1322" s="399">
        <v>49727</v>
      </c>
      <c r="D1322" s="399"/>
      <c r="E1322" s="399">
        <v>5561</v>
      </c>
      <c r="F1322" s="399"/>
      <c r="G1322" s="346">
        <v>55288</v>
      </c>
      <c r="H1322" s="346"/>
    </row>
    <row r="1323" spans="2:15" ht="24.95" customHeight="1" x14ac:dyDescent="0.2">
      <c r="B1323" s="340" t="s">
        <v>160</v>
      </c>
      <c r="C1323" s="344">
        <v>50666</v>
      </c>
      <c r="D1323" s="344"/>
      <c r="E1323" s="344">
        <v>3439</v>
      </c>
      <c r="F1323" s="344"/>
      <c r="G1323" s="346">
        <v>54105</v>
      </c>
      <c r="H1323" s="346"/>
    </row>
    <row r="1324" spans="2:15" ht="24.95" customHeight="1" x14ac:dyDescent="0.2">
      <c r="B1324" s="111" t="s">
        <v>43</v>
      </c>
      <c r="C1324" s="349">
        <f>(C1323-C1322)/C1322</f>
        <v>1.8883101735475697E-2</v>
      </c>
      <c r="D1324" s="349"/>
      <c r="E1324" s="349">
        <f>(E1323-E1322)/E1322</f>
        <v>-0.38158604567523824</v>
      </c>
      <c r="F1324" s="349"/>
      <c r="G1324" s="349">
        <f>(G1323-G1322)/G1322</f>
        <v>-2.1397048184054406E-2</v>
      </c>
      <c r="H1324" s="349"/>
    </row>
    <row r="1325" spans="2:15" ht="24.95" customHeight="1" x14ac:dyDescent="0.2">
      <c r="B1325" s="33"/>
      <c r="C1325" s="34"/>
      <c r="D1325" s="34"/>
      <c r="E1325" s="34"/>
      <c r="F1325" s="34"/>
      <c r="G1325" s="34"/>
      <c r="H1325" s="34"/>
      <c r="I1325" s="13"/>
      <c r="J1325" s="13"/>
      <c r="K1325" s="13"/>
      <c r="L1325" s="13"/>
      <c r="M1325" s="13"/>
      <c r="N1325" s="13"/>
      <c r="O1325" s="13"/>
    </row>
    <row r="1326" spans="2:15" ht="24.95" customHeight="1" x14ac:dyDescent="0.2">
      <c r="B1326" s="33"/>
      <c r="C1326" s="34"/>
      <c r="D1326" s="34"/>
      <c r="E1326" s="34"/>
      <c r="F1326" s="34"/>
      <c r="G1326" s="34"/>
      <c r="H1326" s="34"/>
      <c r="I1326" s="13"/>
      <c r="J1326" s="13"/>
      <c r="K1326" s="13"/>
      <c r="L1326" s="13"/>
      <c r="M1326" s="13"/>
      <c r="N1326" s="13"/>
      <c r="O1326" s="13"/>
    </row>
    <row r="1327" spans="2:15" ht="24.95" customHeight="1" x14ac:dyDescent="0.2">
      <c r="B1327" s="33"/>
      <c r="C1327" s="34"/>
      <c r="D1327" s="34"/>
      <c r="E1327" s="34"/>
      <c r="F1327" s="34"/>
      <c r="G1327" s="34"/>
      <c r="H1327" s="34"/>
      <c r="I1327" s="13"/>
      <c r="J1327" s="13"/>
      <c r="K1327" s="13"/>
      <c r="L1327" s="13"/>
      <c r="M1327" s="13"/>
      <c r="N1327" s="13"/>
      <c r="O1327" s="13"/>
    </row>
    <row r="1328" spans="2:15" ht="24.95" customHeight="1" x14ac:dyDescent="0.2">
      <c r="B1328" s="33"/>
      <c r="C1328" s="34"/>
      <c r="D1328" s="34"/>
      <c r="E1328" s="34"/>
      <c r="F1328" s="34"/>
      <c r="G1328" s="34"/>
      <c r="H1328" s="34"/>
      <c r="I1328" s="13"/>
      <c r="J1328" s="13"/>
      <c r="K1328" s="13"/>
      <c r="L1328" s="13"/>
      <c r="M1328" s="13"/>
      <c r="N1328" s="13"/>
      <c r="O1328" s="13"/>
    </row>
    <row r="1329" spans="2:15" ht="24.95" customHeight="1" x14ac:dyDescent="0.2">
      <c r="B1329" s="33"/>
      <c r="C1329" s="34"/>
      <c r="D1329" s="34"/>
      <c r="E1329" s="34"/>
      <c r="F1329" s="34"/>
      <c r="G1329" s="34"/>
      <c r="H1329" s="34"/>
      <c r="I1329" s="13"/>
      <c r="J1329" s="13"/>
      <c r="K1329" s="13"/>
      <c r="L1329" s="13"/>
      <c r="M1329" s="13"/>
      <c r="N1329" s="13"/>
      <c r="O1329" s="13"/>
    </row>
    <row r="1330" spans="2:15" ht="24.95" customHeight="1" x14ac:dyDescent="0.2">
      <c r="B1330" s="33"/>
      <c r="C1330" s="34"/>
      <c r="D1330" s="34"/>
      <c r="E1330" s="34"/>
      <c r="F1330" s="34"/>
      <c r="G1330" s="34"/>
      <c r="H1330" s="34"/>
      <c r="I1330" s="13"/>
      <c r="J1330" s="13"/>
      <c r="K1330" s="13"/>
      <c r="L1330" s="13"/>
      <c r="M1330" s="13"/>
      <c r="N1330" s="13"/>
      <c r="O1330" s="13"/>
    </row>
    <row r="1331" spans="2:15" ht="24.95" customHeight="1" x14ac:dyDescent="0.2">
      <c r="B1331" s="33"/>
      <c r="C1331" s="34"/>
      <c r="D1331" s="34"/>
      <c r="E1331" s="34"/>
      <c r="F1331" s="34"/>
      <c r="G1331" s="34"/>
      <c r="H1331" s="34"/>
      <c r="I1331" s="13"/>
      <c r="J1331" s="13"/>
      <c r="K1331" s="13"/>
      <c r="L1331" s="13"/>
      <c r="M1331" s="13"/>
      <c r="N1331" s="13"/>
      <c r="O1331" s="13"/>
    </row>
    <row r="1332" spans="2:15" ht="24.95" customHeight="1" x14ac:dyDescent="0.2">
      <c r="B1332" s="33"/>
      <c r="C1332" s="34"/>
      <c r="D1332" s="34"/>
      <c r="E1332" s="34"/>
      <c r="F1332" s="34"/>
      <c r="G1332" s="34"/>
      <c r="H1332" s="34"/>
      <c r="I1332" s="13"/>
      <c r="J1332" s="13"/>
      <c r="K1332" s="13"/>
      <c r="L1332" s="13"/>
      <c r="M1332" s="13"/>
      <c r="N1332" s="13"/>
      <c r="O1332" s="13"/>
    </row>
    <row r="1333" spans="2:15" ht="24.95" customHeight="1" x14ac:dyDescent="0.2">
      <c r="B1333" s="33"/>
      <c r="C1333" s="34"/>
      <c r="D1333" s="34"/>
      <c r="E1333" s="34"/>
      <c r="F1333" s="34"/>
      <c r="G1333" s="34"/>
      <c r="H1333" s="34"/>
      <c r="I1333" s="13"/>
      <c r="J1333" s="13"/>
      <c r="K1333" s="13"/>
      <c r="L1333" s="13"/>
      <c r="M1333" s="13"/>
      <c r="N1333" s="13"/>
      <c r="O1333" s="13"/>
    </row>
    <row r="1334" spans="2:15" ht="24.95" customHeight="1" x14ac:dyDescent="0.2"/>
    <row r="1335" spans="2:15" ht="24.95" customHeight="1" x14ac:dyDescent="0.2"/>
    <row r="1336" spans="2:15" ht="24.95" customHeight="1" x14ac:dyDescent="0.2"/>
    <row r="1337" spans="2:15" ht="24.95" customHeight="1" x14ac:dyDescent="0.2"/>
    <row r="1338" spans="2:15" ht="24.95" customHeight="1" x14ac:dyDescent="0.2"/>
    <row r="1339" spans="2:15" ht="24.95" customHeight="1" x14ac:dyDescent="0.2"/>
    <row r="1340" spans="2:15" ht="24.95" customHeight="1" x14ac:dyDescent="0.2"/>
    <row r="1341" spans="2:15" ht="24.95" customHeight="1" x14ac:dyDescent="0.2"/>
    <row r="1342" spans="2:15" ht="24.95" customHeight="1" x14ac:dyDescent="0.2"/>
    <row r="1343" spans="2:15" ht="24.95" customHeight="1" x14ac:dyDescent="0.2"/>
    <row r="1344" spans="2:15" ht="24.95" customHeight="1" x14ac:dyDescent="0.2"/>
    <row r="1345" spans="2:12" ht="24.95" customHeight="1" x14ac:dyDescent="0.2"/>
    <row r="1346" spans="2:12" ht="24.95" customHeight="1" x14ac:dyDescent="0.2">
      <c r="B1346" s="355" t="s">
        <v>15</v>
      </c>
      <c r="C1346" s="355"/>
      <c r="D1346" s="355"/>
      <c r="E1346" s="355"/>
      <c r="F1346" s="355"/>
      <c r="G1346" s="355"/>
      <c r="H1346" s="355"/>
      <c r="I1346" s="355"/>
      <c r="J1346" s="355"/>
      <c r="K1346" s="13"/>
    </row>
    <row r="1347" spans="2:12" ht="24.95" customHeight="1" x14ac:dyDescent="0.2">
      <c r="B1347" s="139" t="s">
        <v>35</v>
      </c>
      <c r="C1347" s="350" t="s">
        <v>40</v>
      </c>
      <c r="D1347" s="350"/>
      <c r="E1347" s="350" t="s">
        <v>41</v>
      </c>
      <c r="F1347" s="350"/>
      <c r="G1347" s="350" t="s">
        <v>42</v>
      </c>
      <c r="H1347" s="350"/>
      <c r="I1347" s="350" t="s">
        <v>89</v>
      </c>
      <c r="J1347" s="350"/>
      <c r="L1347" s="39"/>
    </row>
    <row r="1348" spans="2:12" ht="24.95" customHeight="1" x14ac:dyDescent="0.2">
      <c r="B1348" s="341" t="s">
        <v>159</v>
      </c>
      <c r="C1348" s="399">
        <v>117070</v>
      </c>
      <c r="D1348" s="399"/>
      <c r="E1348" s="399">
        <v>12766</v>
      </c>
      <c r="F1348" s="399"/>
      <c r="G1348" s="346">
        <v>129836</v>
      </c>
      <c r="H1348" s="346"/>
      <c r="I1348" s="412">
        <v>0.14486027225713999</v>
      </c>
      <c r="J1348" s="357"/>
    </row>
    <row r="1349" spans="2:12" ht="24.95" customHeight="1" x14ac:dyDescent="0.2">
      <c r="B1349" s="341" t="s">
        <v>160</v>
      </c>
      <c r="C1349" s="344">
        <v>126348</v>
      </c>
      <c r="D1349" s="344"/>
      <c r="E1349" s="344">
        <v>10833</v>
      </c>
      <c r="F1349" s="344"/>
      <c r="G1349" s="346">
        <v>137181</v>
      </c>
      <c r="H1349" s="346"/>
      <c r="I1349" s="345">
        <v>0.14294128665444</v>
      </c>
      <c r="J1349" s="345"/>
    </row>
    <row r="1350" spans="2:12" ht="24.95" customHeight="1" x14ac:dyDescent="0.2">
      <c r="B1350" s="103" t="s">
        <v>43</v>
      </c>
      <c r="C1350" s="351">
        <f>(C1349-C1348)/C1348</f>
        <v>7.9251729734346965E-2</v>
      </c>
      <c r="D1350" s="351"/>
      <c r="E1350" s="351">
        <f>(E1349-E1348)/E1348</f>
        <v>-0.15141782860723799</v>
      </c>
      <c r="F1350" s="351"/>
      <c r="G1350" s="351">
        <f>(G1349-G1348)/G1348</f>
        <v>5.6571366955235833E-2</v>
      </c>
      <c r="H1350" s="351"/>
      <c r="I1350" s="351">
        <f>(I1349-I1348)/I1348</f>
        <v>-1.3247148944284831E-2</v>
      </c>
      <c r="J1350" s="351"/>
    </row>
    <row r="1351" spans="2:12" ht="24.95" customHeight="1" x14ac:dyDescent="0.2">
      <c r="B1351" s="37"/>
      <c r="C1351" s="38"/>
      <c r="D1351" s="38"/>
      <c r="E1351" s="38"/>
      <c r="F1351" s="38"/>
      <c r="G1351" s="40"/>
      <c r="H1351" s="40"/>
      <c r="I1351" s="40"/>
      <c r="J1351" s="40"/>
      <c r="K1351" s="13"/>
    </row>
    <row r="1352" spans="2:12" ht="24.95" customHeight="1" x14ac:dyDescent="0.2"/>
    <row r="1353" spans="2:12" ht="24.95" customHeight="1" x14ac:dyDescent="0.2"/>
    <row r="1354" spans="2:12" ht="24.95" customHeight="1" x14ac:dyDescent="0.2"/>
    <row r="1355" spans="2:12" ht="24.95" customHeight="1" x14ac:dyDescent="0.2">
      <c r="L1355" s="41"/>
    </row>
    <row r="1356" spans="2:12" ht="24.95" customHeight="1" x14ac:dyDescent="0.2"/>
    <row r="1357" spans="2:12" ht="24.95" customHeight="1" x14ac:dyDescent="0.2"/>
    <row r="1358" spans="2:12" ht="24.95" customHeight="1" x14ac:dyDescent="0.2">
      <c r="L1358" s="27"/>
    </row>
    <row r="1359" spans="2:12" ht="24.95" customHeight="1" x14ac:dyDescent="0.2"/>
    <row r="1360" spans="2:12" ht="24.95" customHeight="1" x14ac:dyDescent="0.2"/>
    <row r="1361" spans="2:15" ht="24.95" customHeight="1" x14ac:dyDescent="0.2"/>
    <row r="1362" spans="2:15" ht="24.95" customHeight="1" x14ac:dyDescent="0.2"/>
    <row r="1363" spans="2:15" ht="24.95" customHeight="1" x14ac:dyDescent="0.2"/>
    <row r="1364" spans="2:15" ht="24.95" customHeight="1" x14ac:dyDescent="0.2"/>
    <row r="1365" spans="2:15" ht="24.95" customHeight="1" x14ac:dyDescent="0.2"/>
    <row r="1366" spans="2:15" ht="24.95" customHeight="1" x14ac:dyDescent="0.2"/>
    <row r="1367" spans="2:15" ht="24.95" customHeight="1" x14ac:dyDescent="0.2"/>
    <row r="1368" spans="2:15" ht="24.95" customHeight="1" x14ac:dyDescent="0.2">
      <c r="O1368" s="31"/>
    </row>
    <row r="1369" spans="2:15" ht="24.95" customHeight="1" x14ac:dyDescent="0.2">
      <c r="O1369" s="31"/>
    </row>
    <row r="1370" spans="2:15" ht="24.95" customHeight="1" x14ac:dyDescent="0.2">
      <c r="O1370" s="31"/>
    </row>
    <row r="1371" spans="2:15" ht="24.95" customHeight="1" x14ac:dyDescent="0.2">
      <c r="B1371" s="58"/>
      <c r="C1371" s="58"/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</row>
    <row r="1372" spans="2:15" ht="24.95" customHeight="1" x14ac:dyDescent="0.2"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</row>
    <row r="1373" spans="2:15" ht="24.95" customHeight="1" x14ac:dyDescent="0.2">
      <c r="B1373" s="58"/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</row>
    <row r="1374" spans="2:15" ht="24.95" customHeight="1" x14ac:dyDescent="0.2">
      <c r="B1374" s="58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</row>
    <row r="1375" spans="2:15" ht="24.95" customHeight="1" x14ac:dyDescent="0.2">
      <c r="B1375" s="58"/>
      <c r="C1375" s="58"/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</row>
    <row r="1376" spans="2:15" ht="24.95" customHeight="1" x14ac:dyDescent="0.2">
      <c r="B1376" s="58"/>
      <c r="C1376" s="58"/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</row>
    <row r="1377" spans="2:15" ht="24.95" customHeight="1" x14ac:dyDescent="0.2">
      <c r="B1377" s="58"/>
      <c r="C1377" s="58"/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</row>
    <row r="1378" spans="2:15" ht="24.95" customHeight="1" x14ac:dyDescent="0.2">
      <c r="B1378" s="58"/>
      <c r="C1378" s="58"/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</row>
    <row r="1379" spans="2:15" ht="24.95" customHeight="1" x14ac:dyDescent="0.2">
      <c r="B1379" s="58"/>
      <c r="C1379" s="58"/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</row>
    <row r="1380" spans="2:15" ht="24.95" customHeight="1" x14ac:dyDescent="0.2">
      <c r="B1380" s="58"/>
      <c r="C1380" s="58"/>
      <c r="D1380" s="58"/>
      <c r="E1380" s="58"/>
      <c r="F1380" s="58"/>
      <c r="G1380" s="58"/>
      <c r="H1380" s="58"/>
      <c r="I1380" s="58"/>
      <c r="J1380" s="58"/>
      <c r="K1380" s="58"/>
      <c r="M1380" s="31">
        <v>19</v>
      </c>
      <c r="N1380" s="58"/>
    </row>
    <row r="1381" spans="2:15" ht="50.1" customHeight="1" x14ac:dyDescent="0.2">
      <c r="B1381" s="413" t="s">
        <v>39</v>
      </c>
      <c r="C1381" s="413"/>
      <c r="D1381" s="413"/>
      <c r="E1381" s="413"/>
      <c r="F1381" s="413"/>
      <c r="G1381" s="413"/>
      <c r="H1381" s="413"/>
      <c r="I1381" s="413"/>
      <c r="J1381" s="413"/>
      <c r="K1381" s="413"/>
      <c r="L1381" s="413"/>
      <c r="M1381" s="413"/>
    </row>
    <row r="1382" spans="2:15" ht="15" customHeight="1" x14ac:dyDescent="0.2"/>
    <row r="1383" spans="2:15" ht="25.5" customHeight="1" x14ac:dyDescent="0.2">
      <c r="B1383" s="366" t="s">
        <v>84</v>
      </c>
      <c r="C1383" s="366"/>
      <c r="D1383" s="366"/>
      <c r="E1383" s="366"/>
      <c r="F1383" s="366"/>
      <c r="G1383" s="366"/>
      <c r="H1383" s="366"/>
      <c r="I1383" s="366"/>
      <c r="J1383" s="366"/>
      <c r="K1383" s="366"/>
      <c r="L1383" s="366"/>
      <c r="M1383" s="366"/>
    </row>
    <row r="1384" spans="2:15" ht="15" customHeight="1" x14ac:dyDescent="0.2">
      <c r="B1384" s="192"/>
      <c r="C1384" s="192"/>
      <c r="D1384" s="192"/>
      <c r="E1384" s="71"/>
      <c r="F1384" s="71"/>
      <c r="G1384" s="71"/>
    </row>
    <row r="1385" spans="2:15" ht="24.95" customHeight="1" x14ac:dyDescent="0.25">
      <c r="B1385" s="193"/>
      <c r="C1385" s="193"/>
      <c r="D1385" s="193"/>
      <c r="E1385" s="197"/>
      <c r="F1385" s="197"/>
      <c r="G1385" s="197"/>
      <c r="M1385" s="166"/>
      <c r="N1385" s="166"/>
    </row>
    <row r="1386" spans="2:15" ht="24.95" customHeight="1" x14ac:dyDescent="0.2">
      <c r="B1386" s="411" t="s">
        <v>175</v>
      </c>
      <c r="C1386" s="411"/>
      <c r="D1386" s="411"/>
      <c r="E1386" s="198" t="s">
        <v>153</v>
      </c>
      <c r="F1386" s="198" t="s">
        <v>155</v>
      </c>
      <c r="G1386" s="199" t="s">
        <v>43</v>
      </c>
      <c r="M1386" s="167"/>
      <c r="N1386" s="168"/>
    </row>
    <row r="1387" spans="2:15" ht="24.95" customHeight="1" x14ac:dyDescent="0.2">
      <c r="B1387" s="376" t="s">
        <v>59</v>
      </c>
      <c r="C1387" s="382" t="s">
        <v>23</v>
      </c>
      <c r="D1387" s="382"/>
      <c r="E1387" s="216">
        <v>1898</v>
      </c>
      <c r="F1387" s="216">
        <f>I1457</f>
        <v>1854</v>
      </c>
      <c r="G1387" s="196">
        <f>(F1387-E1387)/E1387</f>
        <v>-2.3182297154899896E-2</v>
      </c>
      <c r="M1387" s="169"/>
      <c r="N1387" s="170"/>
    </row>
    <row r="1388" spans="2:15" ht="24.95" customHeight="1" x14ac:dyDescent="0.2">
      <c r="B1388" s="372"/>
      <c r="C1388" s="369" t="s">
        <v>29</v>
      </c>
      <c r="D1388" s="369"/>
      <c r="E1388" s="217">
        <v>71602</v>
      </c>
      <c r="F1388" s="217">
        <f>J1457</f>
        <v>70599</v>
      </c>
      <c r="G1388" s="179">
        <f t="shared" ref="G1388:G1400" si="4">(F1388-E1388)/E1388</f>
        <v>-1.4007988603670288E-2</v>
      </c>
      <c r="M1388" s="169"/>
      <c r="N1388" s="170"/>
    </row>
    <row r="1389" spans="2:15" ht="24.95" customHeight="1" x14ac:dyDescent="0.2">
      <c r="B1389" s="372" t="s">
        <v>116</v>
      </c>
      <c r="C1389" s="369" t="s">
        <v>23</v>
      </c>
      <c r="D1389" s="369"/>
      <c r="E1389" s="217">
        <v>120</v>
      </c>
      <c r="F1389" s="217">
        <f>I1485</f>
        <v>121</v>
      </c>
      <c r="G1389" s="179">
        <f t="shared" si="4"/>
        <v>8.3333333333333332E-3</v>
      </c>
      <c r="M1389" s="171"/>
      <c r="N1389" s="172"/>
    </row>
    <row r="1390" spans="2:15" ht="24.95" customHeight="1" x14ac:dyDescent="0.2">
      <c r="B1390" s="372"/>
      <c r="C1390" s="369" t="s">
        <v>29</v>
      </c>
      <c r="D1390" s="369"/>
      <c r="E1390" s="217">
        <v>42657</v>
      </c>
      <c r="F1390" s="217">
        <f>J1485</f>
        <v>42627</v>
      </c>
      <c r="G1390" s="179">
        <f t="shared" si="4"/>
        <v>-7.0328433785779587E-4</v>
      </c>
      <c r="K1390" s="173"/>
      <c r="L1390" s="173"/>
      <c r="M1390" s="171"/>
      <c r="N1390" s="172"/>
    </row>
    <row r="1391" spans="2:15" ht="24.95" customHeight="1" x14ac:dyDescent="0.2">
      <c r="B1391" s="372" t="s">
        <v>20</v>
      </c>
      <c r="C1391" s="369" t="s">
        <v>23</v>
      </c>
      <c r="D1391" s="369"/>
      <c r="E1391" s="217">
        <v>4139</v>
      </c>
      <c r="F1391" s="217">
        <f>K1521</f>
        <v>4151</v>
      </c>
      <c r="G1391" s="179">
        <f t="shared" si="4"/>
        <v>2.8992510268180719E-3</v>
      </c>
    </row>
    <row r="1392" spans="2:15" ht="24.95" customHeight="1" x14ac:dyDescent="0.2">
      <c r="B1392" s="372"/>
      <c r="C1392" s="369" t="s">
        <v>29</v>
      </c>
      <c r="D1392" s="369"/>
      <c r="E1392" s="217">
        <v>36924</v>
      </c>
      <c r="F1392" s="217">
        <f>L1521</f>
        <v>37051</v>
      </c>
      <c r="G1392" s="179">
        <f t="shared" si="4"/>
        <v>3.4394973458996858E-3</v>
      </c>
      <c r="L1392" s="72"/>
    </row>
    <row r="1393" spans="2:13" ht="24.95" customHeight="1" x14ac:dyDescent="0.2">
      <c r="B1393" s="372" t="s">
        <v>58</v>
      </c>
      <c r="C1393" s="369" t="s">
        <v>23</v>
      </c>
      <c r="D1393" s="369"/>
      <c r="E1393" s="217">
        <v>325</v>
      </c>
      <c r="F1393" s="217">
        <f>K1584</f>
        <v>324</v>
      </c>
      <c r="G1393" s="179">
        <f t="shared" si="4"/>
        <v>-3.0769230769230769E-3</v>
      </c>
      <c r="L1393" s="72"/>
      <c r="M1393" s="72"/>
    </row>
    <row r="1394" spans="2:13" ht="24.95" customHeight="1" x14ac:dyDescent="0.2">
      <c r="B1394" s="372"/>
      <c r="C1394" s="369" t="s">
        <v>29</v>
      </c>
      <c r="D1394" s="369"/>
      <c r="E1394" s="217">
        <v>13407</v>
      </c>
      <c r="F1394" s="217">
        <f>L1584</f>
        <v>13355</v>
      </c>
      <c r="G1394" s="179">
        <f t="shared" si="4"/>
        <v>-3.878570895800701E-3</v>
      </c>
    </row>
    <row r="1395" spans="2:13" ht="24.95" customHeight="1" x14ac:dyDescent="0.2">
      <c r="B1395" s="372" t="s">
        <v>108</v>
      </c>
      <c r="C1395" s="369" t="s">
        <v>23</v>
      </c>
      <c r="D1395" s="369"/>
      <c r="E1395" s="217">
        <v>2394</v>
      </c>
      <c r="F1395" s="217">
        <f>M1612</f>
        <v>2587</v>
      </c>
      <c r="G1395" s="179">
        <f t="shared" si="4"/>
        <v>8.0618212197159561E-2</v>
      </c>
    </row>
    <row r="1396" spans="2:13" ht="24.95" customHeight="1" x14ac:dyDescent="0.2">
      <c r="B1396" s="372"/>
      <c r="C1396" s="369" t="s">
        <v>29</v>
      </c>
      <c r="D1396" s="369"/>
      <c r="E1396" s="217">
        <v>15812</v>
      </c>
      <c r="F1396" s="217">
        <f>M1613</f>
        <v>17251</v>
      </c>
      <c r="G1396" s="179">
        <f t="shared" si="4"/>
        <v>9.1006830255502144E-2</v>
      </c>
    </row>
    <row r="1397" spans="2:13" ht="24.95" customHeight="1" x14ac:dyDescent="0.2">
      <c r="B1397" s="372" t="s">
        <v>109</v>
      </c>
      <c r="C1397" s="369" t="s">
        <v>23</v>
      </c>
      <c r="D1397" s="369"/>
      <c r="E1397" s="217">
        <v>395</v>
      </c>
      <c r="F1397" s="217">
        <f t="shared" ref="F1397:F1398" si="5">M1648</f>
        <v>422</v>
      </c>
      <c r="G1397" s="179">
        <f t="shared" si="4"/>
        <v>6.8354430379746839E-2</v>
      </c>
    </row>
    <row r="1398" spans="2:13" ht="24.95" customHeight="1" x14ac:dyDescent="0.2">
      <c r="B1398" s="372"/>
      <c r="C1398" s="369" t="s">
        <v>29</v>
      </c>
      <c r="D1398" s="369"/>
      <c r="E1398" s="217">
        <v>7173</v>
      </c>
      <c r="F1398" s="217">
        <f t="shared" si="5"/>
        <v>7809</v>
      </c>
      <c r="G1398" s="179">
        <f t="shared" si="4"/>
        <v>8.8665830196570469E-2</v>
      </c>
    </row>
    <row r="1399" spans="2:13" ht="24.95" customHeight="1" x14ac:dyDescent="0.2">
      <c r="B1399" s="373" t="s">
        <v>14</v>
      </c>
      <c r="C1399" s="370" t="s">
        <v>23</v>
      </c>
      <c r="D1399" s="370"/>
      <c r="E1399" s="188">
        <f>SUM(E1387,E1389,E1391,E1393,E1395,E1397)</f>
        <v>9271</v>
      </c>
      <c r="F1399" s="188">
        <f>SUM(F1387,F1389,F1391,F1393,F1395,F1397)</f>
        <v>9459</v>
      </c>
      <c r="G1399" s="195">
        <f t="shared" si="4"/>
        <v>2.027828713191673E-2</v>
      </c>
    </row>
    <row r="1400" spans="2:13" ht="24.95" customHeight="1" x14ac:dyDescent="0.2">
      <c r="B1400" s="374"/>
      <c r="C1400" s="371" t="s">
        <v>29</v>
      </c>
      <c r="D1400" s="371"/>
      <c r="E1400" s="95">
        <f>SUM(E1388,E1390,E1392,E1394,E1396,E1398)</f>
        <v>187575</v>
      </c>
      <c r="F1400" s="95">
        <f>SUM(F1388,F1390,F1392,F1394,F1396,F1398)</f>
        <v>188692</v>
      </c>
      <c r="G1400" s="194">
        <f t="shared" si="4"/>
        <v>5.9549513527922164E-3</v>
      </c>
    </row>
    <row r="1401" spans="2:13" ht="24.95" customHeight="1" x14ac:dyDescent="0.2"/>
    <row r="1402" spans="2:13" ht="24.95" customHeight="1" x14ac:dyDescent="0.2"/>
    <row r="1403" spans="2:13" ht="24.95" customHeight="1" x14ac:dyDescent="0.2"/>
    <row r="1404" spans="2:13" ht="24.95" customHeight="1" x14ac:dyDescent="0.2"/>
    <row r="1405" spans="2:13" ht="24.95" customHeight="1" x14ac:dyDescent="0.2"/>
    <row r="1406" spans="2:13" ht="24.95" customHeight="1" x14ac:dyDescent="0.2"/>
    <row r="1407" spans="2:13" ht="24.95" customHeight="1" x14ac:dyDescent="0.2"/>
    <row r="1408" spans="2:13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7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spans="2:13" ht="24.95" customHeight="1" x14ac:dyDescent="0.2"/>
    <row r="1442" spans="2:13" ht="24.95" customHeight="1" x14ac:dyDescent="0.2"/>
    <row r="1443" spans="2:13" ht="24.95" customHeight="1" x14ac:dyDescent="0.2">
      <c r="M1443" s="22">
        <v>20</v>
      </c>
    </row>
    <row r="1444" spans="2:13" ht="25.5" customHeight="1" x14ac:dyDescent="0.2">
      <c r="B1444" s="366" t="s">
        <v>80</v>
      </c>
      <c r="C1444" s="366"/>
      <c r="D1444" s="366"/>
      <c r="E1444" s="366"/>
      <c r="F1444" s="366"/>
      <c r="G1444" s="366"/>
      <c r="H1444" s="366"/>
      <c r="I1444" s="366"/>
      <c r="J1444" s="366"/>
      <c r="K1444" s="366"/>
      <c r="L1444" s="366"/>
      <c r="M1444" s="366"/>
    </row>
    <row r="1445" spans="2:13" ht="15" customHeight="1" x14ac:dyDescent="0.2">
      <c r="C1445" s="13"/>
      <c r="D1445" s="13"/>
      <c r="E1445" s="13"/>
    </row>
    <row r="1446" spans="2:13" ht="24.95" customHeight="1" x14ac:dyDescent="0.2">
      <c r="B1446" s="390" t="s">
        <v>36</v>
      </c>
      <c r="C1446" s="375" t="s">
        <v>19</v>
      </c>
      <c r="D1446" s="375"/>
      <c r="E1446" s="375" t="s">
        <v>152</v>
      </c>
      <c r="F1446" s="375"/>
      <c r="G1446" s="375" t="s">
        <v>17</v>
      </c>
      <c r="H1446" s="375"/>
      <c r="I1446" s="375" t="s">
        <v>14</v>
      </c>
      <c r="J1446" s="375"/>
    </row>
    <row r="1447" spans="2:13" ht="24.95" customHeight="1" x14ac:dyDescent="0.2">
      <c r="B1447" s="391"/>
      <c r="C1447" s="151" t="s">
        <v>23</v>
      </c>
      <c r="D1447" s="152" t="s">
        <v>29</v>
      </c>
      <c r="E1447" s="151" t="s">
        <v>23</v>
      </c>
      <c r="F1447" s="152" t="s">
        <v>29</v>
      </c>
      <c r="G1447" s="151" t="s">
        <v>23</v>
      </c>
      <c r="H1447" s="152" t="s">
        <v>29</v>
      </c>
      <c r="I1447" s="151" t="s">
        <v>23</v>
      </c>
      <c r="J1447" s="152" t="s">
        <v>29</v>
      </c>
    </row>
    <row r="1448" spans="2:13" ht="24.95" customHeight="1" x14ac:dyDescent="0.2">
      <c r="B1448" s="88" t="s">
        <v>114</v>
      </c>
      <c r="C1448" s="129">
        <v>55</v>
      </c>
      <c r="D1448" s="129">
        <v>3944</v>
      </c>
      <c r="E1448" s="129">
        <v>82</v>
      </c>
      <c r="F1448" s="129">
        <v>1883</v>
      </c>
      <c r="G1448" s="129">
        <v>12</v>
      </c>
      <c r="H1448" s="129">
        <v>189</v>
      </c>
      <c r="I1448" s="124">
        <f>C1448+E1448+G1448</f>
        <v>149</v>
      </c>
      <c r="J1448" s="183">
        <f>D1448+F1448+H1448</f>
        <v>6016</v>
      </c>
    </row>
    <row r="1449" spans="2:13" ht="24.95" customHeight="1" x14ac:dyDescent="0.2">
      <c r="B1449" s="88" t="s">
        <v>5</v>
      </c>
      <c r="C1449" s="129">
        <v>132</v>
      </c>
      <c r="D1449" s="129">
        <v>7893</v>
      </c>
      <c r="E1449" s="129">
        <v>116</v>
      </c>
      <c r="F1449" s="129">
        <v>2717</v>
      </c>
      <c r="G1449" s="129">
        <v>75</v>
      </c>
      <c r="H1449" s="129">
        <v>1105</v>
      </c>
      <c r="I1449" s="124">
        <f t="shared" ref="I1449:J1457" si="6">C1449+E1449+G1449</f>
        <v>323</v>
      </c>
      <c r="J1449" s="183">
        <f>D1449+F1449+H1449</f>
        <v>11715</v>
      </c>
    </row>
    <row r="1450" spans="2:13" ht="24.95" customHeight="1" x14ac:dyDescent="0.2">
      <c r="B1450" s="88" t="s">
        <v>22</v>
      </c>
      <c r="C1450" s="129">
        <v>94</v>
      </c>
      <c r="D1450" s="129">
        <v>7006</v>
      </c>
      <c r="E1450" s="129">
        <v>203</v>
      </c>
      <c r="F1450" s="129">
        <v>4844</v>
      </c>
      <c r="G1450" s="129">
        <v>131</v>
      </c>
      <c r="H1450" s="129">
        <v>1502</v>
      </c>
      <c r="I1450" s="124">
        <f t="shared" si="6"/>
        <v>428</v>
      </c>
      <c r="J1450" s="183">
        <f t="shared" ref="J1450:J1456" si="7">D1450+F1450+H1450</f>
        <v>13352</v>
      </c>
    </row>
    <row r="1451" spans="2:13" ht="24.95" customHeight="1" x14ac:dyDescent="0.2">
      <c r="B1451" s="88" t="s">
        <v>7</v>
      </c>
      <c r="C1451" s="129">
        <v>33</v>
      </c>
      <c r="D1451" s="129">
        <v>2152</v>
      </c>
      <c r="E1451" s="129">
        <v>61</v>
      </c>
      <c r="F1451" s="129">
        <v>1326</v>
      </c>
      <c r="G1451" s="129">
        <v>22</v>
      </c>
      <c r="H1451" s="129">
        <v>272</v>
      </c>
      <c r="I1451" s="124">
        <f t="shared" si="6"/>
        <v>116</v>
      </c>
      <c r="J1451" s="183">
        <f t="shared" si="7"/>
        <v>3750</v>
      </c>
    </row>
    <row r="1452" spans="2:13" ht="24.95" customHeight="1" x14ac:dyDescent="0.2">
      <c r="B1452" s="88" t="s">
        <v>8</v>
      </c>
      <c r="C1452" s="129">
        <v>107</v>
      </c>
      <c r="D1452" s="129">
        <v>8776</v>
      </c>
      <c r="E1452" s="129">
        <v>109</v>
      </c>
      <c r="F1452" s="129">
        <v>2649</v>
      </c>
      <c r="G1452" s="129">
        <v>48</v>
      </c>
      <c r="H1452" s="129">
        <v>595</v>
      </c>
      <c r="I1452" s="124">
        <f t="shared" si="6"/>
        <v>264</v>
      </c>
      <c r="J1452" s="183">
        <f t="shared" si="7"/>
        <v>12020</v>
      </c>
    </row>
    <row r="1453" spans="2:13" ht="24.95" customHeight="1" x14ac:dyDescent="0.2">
      <c r="B1453" s="88" t="s">
        <v>9</v>
      </c>
      <c r="C1453" s="129">
        <v>63</v>
      </c>
      <c r="D1453" s="129">
        <v>4436</v>
      </c>
      <c r="E1453" s="129">
        <v>74</v>
      </c>
      <c r="F1453" s="129">
        <v>1924</v>
      </c>
      <c r="G1453" s="129">
        <v>28</v>
      </c>
      <c r="H1453" s="129">
        <v>339</v>
      </c>
      <c r="I1453" s="124">
        <f t="shared" si="6"/>
        <v>165</v>
      </c>
      <c r="J1453" s="183">
        <f t="shared" si="7"/>
        <v>6699</v>
      </c>
    </row>
    <row r="1454" spans="2:13" ht="24.95" customHeight="1" x14ac:dyDescent="0.2">
      <c r="B1454" s="88" t="s">
        <v>10</v>
      </c>
      <c r="C1454" s="129">
        <v>38</v>
      </c>
      <c r="D1454" s="129">
        <v>2036</v>
      </c>
      <c r="E1454" s="129">
        <v>83</v>
      </c>
      <c r="F1454" s="129">
        <v>1969</v>
      </c>
      <c r="G1454" s="129">
        <v>17</v>
      </c>
      <c r="H1454" s="129">
        <v>197</v>
      </c>
      <c r="I1454" s="124">
        <f t="shared" si="6"/>
        <v>138</v>
      </c>
      <c r="J1454" s="183">
        <f t="shared" si="7"/>
        <v>4202</v>
      </c>
    </row>
    <row r="1455" spans="2:13" ht="24.95" customHeight="1" x14ac:dyDescent="0.2">
      <c r="B1455" s="88" t="s">
        <v>11</v>
      </c>
      <c r="C1455" s="129">
        <v>76</v>
      </c>
      <c r="D1455" s="129">
        <v>7292</v>
      </c>
      <c r="E1455" s="129">
        <v>57</v>
      </c>
      <c r="F1455" s="129">
        <v>1488</v>
      </c>
      <c r="G1455" s="129">
        <v>35</v>
      </c>
      <c r="H1455" s="129">
        <v>523</v>
      </c>
      <c r="I1455" s="124">
        <f t="shared" si="6"/>
        <v>168</v>
      </c>
      <c r="J1455" s="183">
        <f t="shared" si="7"/>
        <v>9303</v>
      </c>
    </row>
    <row r="1456" spans="2:13" ht="24.95" customHeight="1" x14ac:dyDescent="0.2">
      <c r="B1456" s="89" t="s">
        <v>12</v>
      </c>
      <c r="C1456" s="129">
        <v>42</v>
      </c>
      <c r="D1456" s="129">
        <v>2362</v>
      </c>
      <c r="E1456" s="129">
        <v>46</v>
      </c>
      <c r="F1456" s="129">
        <v>1031</v>
      </c>
      <c r="G1456" s="129">
        <v>15</v>
      </c>
      <c r="H1456" s="129">
        <v>149</v>
      </c>
      <c r="I1456" s="124">
        <f t="shared" si="6"/>
        <v>103</v>
      </c>
      <c r="J1456" s="183">
        <f t="shared" si="7"/>
        <v>3542</v>
      </c>
    </row>
    <row r="1457" spans="2:15" ht="24.95" customHeight="1" x14ac:dyDescent="0.2">
      <c r="B1457" s="94" t="s">
        <v>14</v>
      </c>
      <c r="C1457" s="96">
        <f t="shared" ref="C1457:H1457" si="8">SUM(C1448:C1456)</f>
        <v>640</v>
      </c>
      <c r="D1457" s="96">
        <f t="shared" si="8"/>
        <v>45897</v>
      </c>
      <c r="E1457" s="96">
        <f t="shared" si="8"/>
        <v>831</v>
      </c>
      <c r="F1457" s="96">
        <f t="shared" si="8"/>
        <v>19831</v>
      </c>
      <c r="G1457" s="96">
        <f t="shared" si="8"/>
        <v>383</v>
      </c>
      <c r="H1457" s="96">
        <f t="shared" si="8"/>
        <v>4871</v>
      </c>
      <c r="I1457" s="96">
        <f t="shared" si="6"/>
        <v>1854</v>
      </c>
      <c r="J1457" s="96">
        <f t="shared" si="6"/>
        <v>70599</v>
      </c>
    </row>
    <row r="1458" spans="2:15" ht="24.95" customHeight="1" x14ac:dyDescent="0.2"/>
    <row r="1459" spans="2:15" ht="24.95" customHeight="1" x14ac:dyDescent="0.2"/>
    <row r="1460" spans="2:15" ht="24.95" customHeight="1" x14ac:dyDescent="0.2"/>
    <row r="1461" spans="2:15" ht="24.95" customHeight="1" x14ac:dyDescent="0.2"/>
    <row r="1462" spans="2:15" ht="24.95" customHeight="1" x14ac:dyDescent="0.2"/>
    <row r="1463" spans="2:15" ht="24.95" customHeight="1" x14ac:dyDescent="0.2"/>
    <row r="1464" spans="2:15" ht="24.95" customHeight="1" x14ac:dyDescent="0.2"/>
    <row r="1465" spans="2:15" ht="24.95" customHeight="1" x14ac:dyDescent="0.2"/>
    <row r="1466" spans="2:15" ht="24.95" customHeight="1" x14ac:dyDescent="0.2"/>
    <row r="1467" spans="2:15" ht="24.95" customHeight="1" x14ac:dyDescent="0.2"/>
    <row r="1468" spans="2:15" ht="24.95" customHeight="1" x14ac:dyDescent="0.2"/>
    <row r="1469" spans="2:15" ht="24.95" customHeight="1" x14ac:dyDescent="0.2"/>
    <row r="1470" spans="2:15" ht="24.95" customHeight="1" x14ac:dyDescent="0.2"/>
    <row r="1471" spans="2:15" ht="24.95" customHeight="1" x14ac:dyDescent="0.2">
      <c r="O1471" s="22"/>
    </row>
    <row r="1472" spans="2:15" ht="25.5" customHeight="1" x14ac:dyDescent="0.2">
      <c r="B1472" s="366" t="s">
        <v>117</v>
      </c>
      <c r="C1472" s="366"/>
      <c r="D1472" s="366"/>
      <c r="E1472" s="366"/>
      <c r="F1472" s="366"/>
      <c r="G1472" s="366"/>
      <c r="H1472" s="366"/>
      <c r="I1472" s="366"/>
      <c r="J1472" s="366"/>
      <c r="K1472" s="366"/>
      <c r="L1472" s="366"/>
      <c r="M1472" s="366"/>
    </row>
    <row r="1473" spans="2:10" ht="15" customHeight="1" x14ac:dyDescent="0.2"/>
    <row r="1474" spans="2:10" ht="24.95" customHeight="1" x14ac:dyDescent="0.2">
      <c r="B1474" s="390" t="s">
        <v>36</v>
      </c>
      <c r="C1474" s="375" t="s">
        <v>24</v>
      </c>
      <c r="D1474" s="375"/>
      <c r="E1474" s="375" t="s">
        <v>25</v>
      </c>
      <c r="F1474" s="375"/>
      <c r="G1474" s="375" t="s">
        <v>26</v>
      </c>
      <c r="H1474" s="375"/>
      <c r="I1474" s="375" t="s">
        <v>14</v>
      </c>
      <c r="J1474" s="375"/>
    </row>
    <row r="1475" spans="2:10" ht="24.95" customHeight="1" x14ac:dyDescent="0.2">
      <c r="B1475" s="391"/>
      <c r="C1475" s="151" t="s">
        <v>23</v>
      </c>
      <c r="D1475" s="152" t="s">
        <v>29</v>
      </c>
      <c r="E1475" s="151" t="s">
        <v>23</v>
      </c>
      <c r="F1475" s="152" t="s">
        <v>29</v>
      </c>
      <c r="G1475" s="151" t="s">
        <v>23</v>
      </c>
      <c r="H1475" s="152" t="s">
        <v>29</v>
      </c>
      <c r="I1475" s="151" t="s">
        <v>23</v>
      </c>
      <c r="J1475" s="152" t="s">
        <v>29</v>
      </c>
    </row>
    <row r="1476" spans="2:10" ht="24.95" customHeight="1" x14ac:dyDescent="0.2">
      <c r="B1476" s="88" t="s">
        <v>114</v>
      </c>
      <c r="C1476" s="129">
        <v>1</v>
      </c>
      <c r="D1476" s="129">
        <v>528</v>
      </c>
      <c r="E1476" s="129">
        <v>16</v>
      </c>
      <c r="F1476" s="129">
        <v>6690</v>
      </c>
      <c r="G1476" s="129">
        <v>0</v>
      </c>
      <c r="H1476" s="129">
        <v>0</v>
      </c>
      <c r="I1476" s="124">
        <f t="shared" ref="I1476:J1485" si="9">C1476+E1476+G1476</f>
        <v>17</v>
      </c>
      <c r="J1476" s="183">
        <f t="shared" si="9"/>
        <v>7218</v>
      </c>
    </row>
    <row r="1477" spans="2:10" ht="24.95" customHeight="1" x14ac:dyDescent="0.2">
      <c r="B1477" s="88" t="s">
        <v>5</v>
      </c>
      <c r="C1477" s="129">
        <v>5</v>
      </c>
      <c r="D1477" s="129">
        <v>2769</v>
      </c>
      <c r="E1477" s="129">
        <v>13</v>
      </c>
      <c r="F1477" s="129">
        <v>4610</v>
      </c>
      <c r="G1477" s="129">
        <v>0</v>
      </c>
      <c r="H1477" s="129">
        <v>0</v>
      </c>
      <c r="I1477" s="124">
        <f t="shared" si="9"/>
        <v>18</v>
      </c>
      <c r="J1477" s="183">
        <f t="shared" si="9"/>
        <v>7379</v>
      </c>
    </row>
    <row r="1478" spans="2:10" ht="24.95" customHeight="1" x14ac:dyDescent="0.2">
      <c r="B1478" s="88" t="s">
        <v>22</v>
      </c>
      <c r="C1478" s="129">
        <v>3</v>
      </c>
      <c r="D1478" s="129">
        <v>1135</v>
      </c>
      <c r="E1478" s="129">
        <v>34</v>
      </c>
      <c r="F1478" s="129">
        <v>7925</v>
      </c>
      <c r="G1478" s="129">
        <v>0</v>
      </c>
      <c r="H1478" s="129">
        <v>0</v>
      </c>
      <c r="I1478" s="124">
        <f t="shared" si="9"/>
        <v>37</v>
      </c>
      <c r="J1478" s="183">
        <f t="shared" si="9"/>
        <v>9060</v>
      </c>
    </row>
    <row r="1479" spans="2:10" ht="24.95" customHeight="1" x14ac:dyDescent="0.2">
      <c r="B1479" s="88" t="s">
        <v>7</v>
      </c>
      <c r="C1479" s="129">
        <v>0</v>
      </c>
      <c r="D1479" s="129">
        <v>0</v>
      </c>
      <c r="E1479" s="129">
        <v>4</v>
      </c>
      <c r="F1479" s="129">
        <v>1283</v>
      </c>
      <c r="G1479" s="129">
        <v>0</v>
      </c>
      <c r="H1479" s="129">
        <v>0</v>
      </c>
      <c r="I1479" s="124">
        <f t="shared" si="9"/>
        <v>4</v>
      </c>
      <c r="J1479" s="183">
        <f t="shared" si="9"/>
        <v>1283</v>
      </c>
    </row>
    <row r="1480" spans="2:10" ht="24.95" customHeight="1" x14ac:dyDescent="0.2">
      <c r="B1480" s="88" t="s">
        <v>8</v>
      </c>
      <c r="C1480" s="129">
        <v>2</v>
      </c>
      <c r="D1480" s="129">
        <v>1062</v>
      </c>
      <c r="E1480" s="129">
        <v>18</v>
      </c>
      <c r="F1480" s="129">
        <v>4555</v>
      </c>
      <c r="G1480" s="129">
        <v>0</v>
      </c>
      <c r="H1480" s="129">
        <v>0</v>
      </c>
      <c r="I1480" s="124">
        <f t="shared" si="9"/>
        <v>20</v>
      </c>
      <c r="J1480" s="183">
        <f t="shared" si="9"/>
        <v>5617</v>
      </c>
    </row>
    <row r="1481" spans="2:10" ht="24.95" customHeight="1" x14ac:dyDescent="0.2">
      <c r="B1481" s="88" t="s">
        <v>9</v>
      </c>
      <c r="C1481" s="129">
        <v>3</v>
      </c>
      <c r="D1481" s="129">
        <v>1687</v>
      </c>
      <c r="E1481" s="129">
        <v>3</v>
      </c>
      <c r="F1481" s="129">
        <v>649</v>
      </c>
      <c r="G1481" s="129">
        <v>0</v>
      </c>
      <c r="H1481" s="129">
        <v>0</v>
      </c>
      <c r="I1481" s="124">
        <f t="shared" si="9"/>
        <v>6</v>
      </c>
      <c r="J1481" s="183">
        <f t="shared" si="9"/>
        <v>2336</v>
      </c>
    </row>
    <row r="1482" spans="2:10" ht="24.95" customHeight="1" x14ac:dyDescent="0.2">
      <c r="B1482" s="88" t="s">
        <v>10</v>
      </c>
      <c r="C1482" s="129">
        <v>6</v>
      </c>
      <c r="D1482" s="129">
        <v>3800</v>
      </c>
      <c r="E1482" s="129">
        <v>2</v>
      </c>
      <c r="F1482" s="129">
        <v>840</v>
      </c>
      <c r="G1482" s="129">
        <v>0</v>
      </c>
      <c r="H1482" s="129">
        <v>0</v>
      </c>
      <c r="I1482" s="124">
        <f t="shared" si="9"/>
        <v>8</v>
      </c>
      <c r="J1482" s="183">
        <f t="shared" si="9"/>
        <v>4640</v>
      </c>
    </row>
    <row r="1483" spans="2:10" ht="24.95" customHeight="1" x14ac:dyDescent="0.2">
      <c r="B1483" s="88" t="s">
        <v>11</v>
      </c>
      <c r="C1483" s="129">
        <v>3</v>
      </c>
      <c r="D1483" s="129">
        <v>1248</v>
      </c>
      <c r="E1483" s="129">
        <v>1</v>
      </c>
      <c r="F1483" s="129">
        <v>38</v>
      </c>
      <c r="G1483" s="129">
        <v>0</v>
      </c>
      <c r="H1483" s="129">
        <v>0</v>
      </c>
      <c r="I1483" s="124">
        <f t="shared" si="9"/>
        <v>4</v>
      </c>
      <c r="J1483" s="183">
        <f t="shared" si="9"/>
        <v>1286</v>
      </c>
    </row>
    <row r="1484" spans="2:10" ht="24.95" customHeight="1" x14ac:dyDescent="0.2">
      <c r="B1484" s="89" t="s">
        <v>12</v>
      </c>
      <c r="C1484" s="129">
        <v>1</v>
      </c>
      <c r="D1484" s="129">
        <v>248</v>
      </c>
      <c r="E1484" s="129">
        <v>6</v>
      </c>
      <c r="F1484" s="129">
        <v>3560</v>
      </c>
      <c r="G1484" s="129">
        <v>0</v>
      </c>
      <c r="H1484" s="129">
        <v>0</v>
      </c>
      <c r="I1484" s="124">
        <f t="shared" si="9"/>
        <v>7</v>
      </c>
      <c r="J1484" s="183">
        <f t="shared" si="9"/>
        <v>3808</v>
      </c>
    </row>
    <row r="1485" spans="2:10" ht="24.95" customHeight="1" x14ac:dyDescent="0.2">
      <c r="B1485" s="94" t="s">
        <v>14</v>
      </c>
      <c r="C1485" s="96">
        <f t="shared" ref="C1485:H1485" si="10">SUM(C1476:C1484)</f>
        <v>24</v>
      </c>
      <c r="D1485" s="96">
        <f t="shared" si="10"/>
        <v>12477</v>
      </c>
      <c r="E1485" s="96">
        <f t="shared" si="10"/>
        <v>97</v>
      </c>
      <c r="F1485" s="96">
        <f t="shared" si="10"/>
        <v>30150</v>
      </c>
      <c r="G1485" s="96">
        <f t="shared" si="10"/>
        <v>0</v>
      </c>
      <c r="H1485" s="96">
        <f t="shared" si="10"/>
        <v>0</v>
      </c>
      <c r="I1485" s="96">
        <f t="shared" si="9"/>
        <v>121</v>
      </c>
      <c r="J1485" s="96">
        <f t="shared" si="9"/>
        <v>42627</v>
      </c>
    </row>
    <row r="1486" spans="2:10" ht="24.95" customHeight="1" x14ac:dyDescent="0.2"/>
    <row r="1487" spans="2:10" ht="24.95" customHeight="1" x14ac:dyDescent="0.2"/>
    <row r="1488" spans="2:10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75" customHeight="1" x14ac:dyDescent="0.2"/>
    <row r="1502" ht="24.95" customHeight="1" x14ac:dyDescent="0.2"/>
    <row r="1503" ht="24.95" customHeight="1" x14ac:dyDescent="0.2"/>
    <row r="1504" ht="24.95" customHeight="1" x14ac:dyDescent="0.2"/>
    <row r="1505" spans="2:13" ht="24.95" customHeight="1" x14ac:dyDescent="0.2"/>
    <row r="1506" spans="2:13" ht="24.95" customHeight="1" x14ac:dyDescent="0.2"/>
    <row r="1507" spans="2:13" ht="24.95" customHeight="1" x14ac:dyDescent="0.2">
      <c r="M1507" s="22">
        <v>21</v>
      </c>
    </row>
    <row r="1508" spans="2:13" ht="25.5" customHeight="1" x14ac:dyDescent="0.2">
      <c r="B1508" s="366" t="s">
        <v>81</v>
      </c>
      <c r="C1508" s="366"/>
      <c r="D1508" s="366"/>
      <c r="E1508" s="366"/>
      <c r="F1508" s="366"/>
      <c r="G1508" s="366"/>
      <c r="H1508" s="366"/>
      <c r="I1508" s="366"/>
      <c r="J1508" s="366"/>
      <c r="K1508" s="366"/>
      <c r="L1508" s="366"/>
      <c r="M1508" s="366"/>
    </row>
    <row r="1509" spans="2:13" ht="15" customHeight="1" x14ac:dyDescent="0.2"/>
    <row r="1510" spans="2:13" ht="24.95" customHeight="1" x14ac:dyDescent="0.2">
      <c r="B1510" s="390" t="s">
        <v>36</v>
      </c>
      <c r="C1510" s="375" t="s">
        <v>27</v>
      </c>
      <c r="D1510" s="375"/>
      <c r="E1510" s="375" t="s">
        <v>28</v>
      </c>
      <c r="F1510" s="375"/>
      <c r="G1510" s="375" t="s">
        <v>54</v>
      </c>
      <c r="H1510" s="375"/>
      <c r="I1510" s="375" t="s">
        <v>44</v>
      </c>
      <c r="J1510" s="375"/>
      <c r="K1510" s="375" t="s">
        <v>14</v>
      </c>
      <c r="L1510" s="375"/>
    </row>
    <row r="1511" spans="2:13" ht="24.95" customHeight="1" x14ac:dyDescent="0.2">
      <c r="B1511" s="391"/>
      <c r="C1511" s="151" t="s">
        <v>60</v>
      </c>
      <c r="D1511" s="152" t="s">
        <v>29</v>
      </c>
      <c r="E1511" s="151" t="s">
        <v>60</v>
      </c>
      <c r="F1511" s="152" t="s">
        <v>29</v>
      </c>
      <c r="G1511" s="151" t="s">
        <v>60</v>
      </c>
      <c r="H1511" s="152" t="s">
        <v>29</v>
      </c>
      <c r="I1511" s="151" t="s">
        <v>60</v>
      </c>
      <c r="J1511" s="152" t="s">
        <v>29</v>
      </c>
      <c r="K1511" s="151" t="s">
        <v>60</v>
      </c>
      <c r="L1511" s="152" t="s">
        <v>29</v>
      </c>
    </row>
    <row r="1512" spans="2:13" ht="24.95" customHeight="1" x14ac:dyDescent="0.2">
      <c r="B1512" s="88" t="s">
        <v>114</v>
      </c>
      <c r="C1512" s="129">
        <v>9</v>
      </c>
      <c r="D1512" s="129">
        <v>75</v>
      </c>
      <c r="E1512" s="129">
        <v>888</v>
      </c>
      <c r="F1512" s="129">
        <v>5551</v>
      </c>
      <c r="G1512" s="129">
        <v>58</v>
      </c>
      <c r="H1512" s="129">
        <v>1246</v>
      </c>
      <c r="I1512" s="129">
        <v>23</v>
      </c>
      <c r="J1512" s="129">
        <v>733</v>
      </c>
      <c r="K1512" s="124">
        <f>C1512+E1512+G1512+I1512</f>
        <v>978</v>
      </c>
      <c r="L1512" s="124">
        <f>D1512+F1512+H1512+J1512</f>
        <v>7605</v>
      </c>
    </row>
    <row r="1513" spans="2:13" ht="24.95" customHeight="1" x14ac:dyDescent="0.2">
      <c r="B1513" s="88" t="s">
        <v>5</v>
      </c>
      <c r="C1513" s="129">
        <v>28</v>
      </c>
      <c r="D1513" s="129">
        <v>233</v>
      </c>
      <c r="E1513" s="129">
        <v>341</v>
      </c>
      <c r="F1513" s="129">
        <v>3091</v>
      </c>
      <c r="G1513" s="129">
        <v>74</v>
      </c>
      <c r="H1513" s="129">
        <v>1191</v>
      </c>
      <c r="I1513" s="129">
        <v>19</v>
      </c>
      <c r="J1513" s="129">
        <v>391</v>
      </c>
      <c r="K1513" s="124">
        <f t="shared" ref="K1513:K1520" si="11">C1513+E1513+G1513+I1513</f>
        <v>462</v>
      </c>
      <c r="L1513" s="124">
        <f t="shared" ref="L1513:L1520" si="12">D1513+F1513+H1513+J1513</f>
        <v>4906</v>
      </c>
    </row>
    <row r="1514" spans="2:13" ht="24.95" customHeight="1" x14ac:dyDescent="0.2">
      <c r="B1514" s="88" t="s">
        <v>22</v>
      </c>
      <c r="C1514" s="129">
        <v>35</v>
      </c>
      <c r="D1514" s="129">
        <v>276</v>
      </c>
      <c r="E1514" s="129">
        <v>407</v>
      </c>
      <c r="F1514" s="129">
        <v>2258</v>
      </c>
      <c r="G1514" s="129">
        <v>105</v>
      </c>
      <c r="H1514" s="129">
        <v>1922</v>
      </c>
      <c r="I1514" s="129">
        <v>8</v>
      </c>
      <c r="J1514" s="129">
        <v>169</v>
      </c>
      <c r="K1514" s="124">
        <f t="shared" si="11"/>
        <v>555</v>
      </c>
      <c r="L1514" s="124">
        <f t="shared" si="12"/>
        <v>4625</v>
      </c>
    </row>
    <row r="1515" spans="2:13" ht="24.95" customHeight="1" x14ac:dyDescent="0.2">
      <c r="B1515" s="88" t="s">
        <v>7</v>
      </c>
      <c r="C1515" s="129">
        <v>4</v>
      </c>
      <c r="D1515" s="129">
        <v>38</v>
      </c>
      <c r="E1515" s="129">
        <v>205</v>
      </c>
      <c r="F1515" s="129">
        <v>1471</v>
      </c>
      <c r="G1515" s="129">
        <v>40</v>
      </c>
      <c r="H1515" s="129">
        <v>729</v>
      </c>
      <c r="I1515" s="129">
        <v>10</v>
      </c>
      <c r="J1515" s="129">
        <v>247</v>
      </c>
      <c r="K1515" s="124">
        <f t="shared" si="11"/>
        <v>259</v>
      </c>
      <c r="L1515" s="124">
        <f t="shared" si="12"/>
        <v>2485</v>
      </c>
    </row>
    <row r="1516" spans="2:13" ht="24.95" customHeight="1" x14ac:dyDescent="0.2">
      <c r="B1516" s="88" t="s">
        <v>8</v>
      </c>
      <c r="C1516" s="129">
        <v>15</v>
      </c>
      <c r="D1516" s="129">
        <v>93</v>
      </c>
      <c r="E1516" s="129">
        <v>490</v>
      </c>
      <c r="F1516" s="129">
        <v>3187</v>
      </c>
      <c r="G1516" s="129">
        <v>51</v>
      </c>
      <c r="H1516" s="129">
        <v>989</v>
      </c>
      <c r="I1516" s="129">
        <v>13</v>
      </c>
      <c r="J1516" s="129">
        <v>335</v>
      </c>
      <c r="K1516" s="124">
        <f t="shared" si="11"/>
        <v>569</v>
      </c>
      <c r="L1516" s="124">
        <f t="shared" si="12"/>
        <v>4604</v>
      </c>
    </row>
    <row r="1517" spans="2:13" ht="24.95" customHeight="1" x14ac:dyDescent="0.2">
      <c r="B1517" s="88" t="s">
        <v>9</v>
      </c>
      <c r="C1517" s="129">
        <v>12</v>
      </c>
      <c r="D1517" s="129">
        <v>90</v>
      </c>
      <c r="E1517" s="129">
        <v>397</v>
      </c>
      <c r="F1517" s="129">
        <v>2940</v>
      </c>
      <c r="G1517" s="129">
        <v>46</v>
      </c>
      <c r="H1517" s="129">
        <v>917</v>
      </c>
      <c r="I1517" s="129">
        <v>16</v>
      </c>
      <c r="J1517" s="129">
        <v>323</v>
      </c>
      <c r="K1517" s="124">
        <f t="shared" si="11"/>
        <v>471</v>
      </c>
      <c r="L1517" s="124">
        <f t="shared" si="12"/>
        <v>4270</v>
      </c>
    </row>
    <row r="1518" spans="2:13" ht="24.95" customHeight="1" x14ac:dyDescent="0.2">
      <c r="B1518" s="88" t="s">
        <v>10</v>
      </c>
      <c r="C1518" s="129">
        <v>15</v>
      </c>
      <c r="D1518" s="129">
        <v>133</v>
      </c>
      <c r="E1518" s="129">
        <v>295</v>
      </c>
      <c r="F1518" s="129">
        <v>2319</v>
      </c>
      <c r="G1518" s="129">
        <v>54</v>
      </c>
      <c r="H1518" s="129">
        <v>948</v>
      </c>
      <c r="I1518" s="129">
        <v>18</v>
      </c>
      <c r="J1518" s="129">
        <v>392</v>
      </c>
      <c r="K1518" s="124">
        <f t="shared" si="11"/>
        <v>382</v>
      </c>
      <c r="L1518" s="124">
        <f t="shared" si="12"/>
        <v>3792</v>
      </c>
    </row>
    <row r="1519" spans="2:13" ht="24.95" customHeight="1" x14ac:dyDescent="0.2">
      <c r="B1519" s="88" t="s">
        <v>11</v>
      </c>
      <c r="C1519" s="129">
        <v>2</v>
      </c>
      <c r="D1519" s="129">
        <v>17</v>
      </c>
      <c r="E1519" s="129">
        <v>161</v>
      </c>
      <c r="F1519" s="129">
        <v>1180</v>
      </c>
      <c r="G1519" s="129">
        <v>33</v>
      </c>
      <c r="H1519" s="129">
        <v>691</v>
      </c>
      <c r="I1519" s="129">
        <v>12</v>
      </c>
      <c r="J1519" s="129">
        <v>253</v>
      </c>
      <c r="K1519" s="124">
        <f t="shared" si="11"/>
        <v>208</v>
      </c>
      <c r="L1519" s="124">
        <f t="shared" si="12"/>
        <v>2141</v>
      </c>
    </row>
    <row r="1520" spans="2:13" ht="24.95" customHeight="1" x14ac:dyDescent="0.2">
      <c r="B1520" s="89" t="s">
        <v>12</v>
      </c>
      <c r="C1520" s="129">
        <v>4</v>
      </c>
      <c r="D1520" s="129">
        <v>32</v>
      </c>
      <c r="E1520" s="129">
        <v>194</v>
      </c>
      <c r="F1520" s="129">
        <v>1317</v>
      </c>
      <c r="G1520" s="129">
        <v>51</v>
      </c>
      <c r="H1520" s="129">
        <v>897</v>
      </c>
      <c r="I1520" s="129">
        <v>18</v>
      </c>
      <c r="J1520" s="129">
        <v>377</v>
      </c>
      <c r="K1520" s="124">
        <f t="shared" si="11"/>
        <v>267</v>
      </c>
      <c r="L1520" s="124">
        <f t="shared" si="12"/>
        <v>2623</v>
      </c>
    </row>
    <row r="1521" spans="2:15" ht="24.95" customHeight="1" x14ac:dyDescent="0.2">
      <c r="B1521" s="94" t="s">
        <v>14</v>
      </c>
      <c r="C1521" s="96">
        <f t="shared" ref="C1521:L1521" si="13">SUM(C1512:C1520)</f>
        <v>124</v>
      </c>
      <c r="D1521" s="96">
        <f t="shared" si="13"/>
        <v>987</v>
      </c>
      <c r="E1521" s="96">
        <f t="shared" si="13"/>
        <v>3378</v>
      </c>
      <c r="F1521" s="96">
        <f t="shared" si="13"/>
        <v>23314</v>
      </c>
      <c r="G1521" s="96">
        <f t="shared" si="13"/>
        <v>512</v>
      </c>
      <c r="H1521" s="96">
        <f t="shared" si="13"/>
        <v>9530</v>
      </c>
      <c r="I1521" s="96">
        <f t="shared" si="13"/>
        <v>137</v>
      </c>
      <c r="J1521" s="96">
        <f t="shared" si="13"/>
        <v>3220</v>
      </c>
      <c r="K1521" s="96">
        <f t="shared" si="13"/>
        <v>4151</v>
      </c>
      <c r="L1521" s="96">
        <f t="shared" si="13"/>
        <v>37051</v>
      </c>
    </row>
    <row r="1522" spans="2:15" ht="24.95" customHeight="1" x14ac:dyDescent="0.2">
      <c r="B1522" s="392" t="s">
        <v>154</v>
      </c>
      <c r="C1522" s="392"/>
      <c r="D1522" s="392"/>
      <c r="E1522" s="392"/>
      <c r="F1522" s="392"/>
      <c r="G1522" s="392"/>
      <c r="H1522" s="392"/>
      <c r="I1522" s="392"/>
      <c r="J1522" s="392"/>
      <c r="K1522" s="392"/>
      <c r="L1522" s="392"/>
      <c r="M1522" s="75"/>
      <c r="N1522" s="75"/>
      <c r="O1522" s="75"/>
    </row>
    <row r="1523" spans="2:15" ht="24.95" customHeight="1" x14ac:dyDescent="0.2">
      <c r="B1523" s="76"/>
      <c r="C1523" s="44"/>
      <c r="D1523" s="44"/>
      <c r="E1523" s="44"/>
      <c r="F1523" s="44"/>
      <c r="G1523" s="44"/>
      <c r="H1523" s="44"/>
      <c r="I1523" s="77"/>
      <c r="J1523" s="77"/>
      <c r="K1523" s="77"/>
    </row>
    <row r="1524" spans="2:15" ht="24.95" customHeight="1" x14ac:dyDescent="0.2">
      <c r="B1524" s="78"/>
      <c r="C1524" s="77"/>
      <c r="D1524" s="77"/>
      <c r="E1524" s="77"/>
      <c r="F1524" s="77"/>
      <c r="G1524" s="77"/>
      <c r="H1524" s="77"/>
      <c r="I1524" s="77"/>
      <c r="J1524" s="77"/>
      <c r="K1524" s="77"/>
    </row>
    <row r="1525" spans="2:15" ht="24.95" customHeight="1" x14ac:dyDescent="0.2"/>
    <row r="1526" spans="2:15" ht="24.95" customHeight="1" x14ac:dyDescent="0.2"/>
    <row r="1527" spans="2:15" ht="24.95" customHeight="1" x14ac:dyDescent="0.2"/>
    <row r="1528" spans="2:15" ht="24.95" customHeight="1" x14ac:dyDescent="0.2"/>
    <row r="1529" spans="2:15" ht="24.95" customHeight="1" x14ac:dyDescent="0.2"/>
    <row r="1530" spans="2:15" ht="24.95" customHeight="1" x14ac:dyDescent="0.2"/>
    <row r="1531" spans="2:15" ht="24.95" customHeight="1" x14ac:dyDescent="0.2"/>
    <row r="1532" spans="2:15" ht="24.95" customHeight="1" x14ac:dyDescent="0.2"/>
    <row r="1533" spans="2:15" ht="24.95" customHeight="1" x14ac:dyDescent="0.2"/>
    <row r="1534" spans="2:15" ht="24.95" customHeight="1" x14ac:dyDescent="0.2"/>
    <row r="1535" spans="2:15" ht="24.95" customHeight="1" x14ac:dyDescent="0.2"/>
    <row r="1536" spans="2:15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spans="2:15" ht="24.95" customHeight="1" x14ac:dyDescent="0.2"/>
    <row r="1570" spans="2:15" ht="24.95" customHeight="1" x14ac:dyDescent="0.2">
      <c r="M1570" s="22">
        <v>22</v>
      </c>
    </row>
    <row r="1571" spans="2:15" ht="25.5" customHeight="1" x14ac:dyDescent="0.2">
      <c r="B1571" s="366" t="s">
        <v>78</v>
      </c>
      <c r="C1571" s="366"/>
      <c r="D1571" s="366"/>
      <c r="E1571" s="366"/>
      <c r="F1571" s="366"/>
      <c r="G1571" s="366"/>
      <c r="H1571" s="366"/>
      <c r="I1571" s="366"/>
      <c r="J1571" s="366"/>
      <c r="K1571" s="366"/>
      <c r="L1571" s="366"/>
      <c r="M1571" s="366"/>
    </row>
    <row r="1572" spans="2:15" ht="15" customHeight="1" x14ac:dyDescent="0.2">
      <c r="B1572" s="79"/>
      <c r="C1572" s="80"/>
      <c r="D1572" s="80"/>
      <c r="E1572" s="80"/>
      <c r="F1572" s="80"/>
      <c r="G1572" s="80"/>
      <c r="H1572" s="80"/>
      <c r="I1572" s="80"/>
      <c r="J1572" s="80"/>
      <c r="K1572" s="80"/>
      <c r="L1572" s="80"/>
      <c r="M1572" s="80"/>
      <c r="N1572" s="80"/>
      <c r="O1572" s="13"/>
    </row>
    <row r="1573" spans="2:15" ht="24.95" customHeight="1" x14ac:dyDescent="0.2">
      <c r="B1573" s="390" t="s">
        <v>36</v>
      </c>
      <c r="C1573" s="375" t="s">
        <v>74</v>
      </c>
      <c r="D1573" s="375"/>
      <c r="E1573" s="375" t="s">
        <v>61</v>
      </c>
      <c r="F1573" s="375"/>
      <c r="G1573" s="375" t="s">
        <v>76</v>
      </c>
      <c r="H1573" s="375"/>
      <c r="I1573" s="375" t="s">
        <v>75</v>
      </c>
      <c r="J1573" s="375"/>
      <c r="K1573" s="375" t="s">
        <v>14</v>
      </c>
      <c r="L1573" s="375"/>
    </row>
    <row r="1574" spans="2:15" ht="24.95" customHeight="1" x14ac:dyDescent="0.2">
      <c r="B1574" s="391"/>
      <c r="C1574" s="151" t="s">
        <v>60</v>
      </c>
      <c r="D1574" s="152" t="s">
        <v>29</v>
      </c>
      <c r="E1574" s="151" t="s">
        <v>60</v>
      </c>
      <c r="F1574" s="152" t="s">
        <v>29</v>
      </c>
      <c r="G1574" s="151" t="s">
        <v>60</v>
      </c>
      <c r="H1574" s="152" t="s">
        <v>29</v>
      </c>
      <c r="I1574" s="151" t="s">
        <v>60</v>
      </c>
      <c r="J1574" s="152" t="s">
        <v>29</v>
      </c>
      <c r="K1574" s="151" t="s">
        <v>60</v>
      </c>
      <c r="L1574" s="152" t="s">
        <v>29</v>
      </c>
    </row>
    <row r="1575" spans="2:15" ht="24.95" customHeight="1" x14ac:dyDescent="0.2">
      <c r="B1575" s="88" t="s">
        <v>114</v>
      </c>
      <c r="C1575" s="129">
        <v>5</v>
      </c>
      <c r="D1575" s="129">
        <v>454</v>
      </c>
      <c r="E1575" s="129">
        <v>11</v>
      </c>
      <c r="F1575" s="129">
        <v>387</v>
      </c>
      <c r="G1575" s="129">
        <v>0</v>
      </c>
      <c r="H1575" s="129">
        <v>0</v>
      </c>
      <c r="I1575" s="129">
        <v>0</v>
      </c>
      <c r="J1575" s="129">
        <v>0</v>
      </c>
      <c r="K1575" s="124">
        <f>C1575+E1575+G1575+I1575</f>
        <v>16</v>
      </c>
      <c r="L1575" s="124">
        <f>D1575+F1575+H1575+J1575</f>
        <v>841</v>
      </c>
    </row>
    <row r="1576" spans="2:15" ht="24.95" customHeight="1" x14ac:dyDescent="0.2">
      <c r="B1576" s="88" t="s">
        <v>5</v>
      </c>
      <c r="C1576" s="129">
        <v>13</v>
      </c>
      <c r="D1576" s="129">
        <v>711</v>
      </c>
      <c r="E1576" s="129">
        <v>33</v>
      </c>
      <c r="F1576" s="129">
        <v>1402</v>
      </c>
      <c r="G1576" s="129">
        <v>8</v>
      </c>
      <c r="H1576" s="129">
        <v>251</v>
      </c>
      <c r="I1576" s="129">
        <v>18</v>
      </c>
      <c r="J1576" s="129">
        <v>519</v>
      </c>
      <c r="K1576" s="124">
        <f t="shared" ref="K1576:K1583" si="14">C1576+E1576+G1576+I1576</f>
        <v>72</v>
      </c>
      <c r="L1576" s="124">
        <f t="shared" ref="L1576:L1583" si="15">D1576+F1576+H1576+J1576</f>
        <v>2883</v>
      </c>
    </row>
    <row r="1577" spans="2:15" ht="24.95" customHeight="1" x14ac:dyDescent="0.2">
      <c r="B1577" s="88" t="s">
        <v>22</v>
      </c>
      <c r="C1577" s="129">
        <v>18</v>
      </c>
      <c r="D1577" s="129">
        <v>884</v>
      </c>
      <c r="E1577" s="129">
        <v>53</v>
      </c>
      <c r="F1577" s="129">
        <v>1911</v>
      </c>
      <c r="G1577" s="129">
        <v>14</v>
      </c>
      <c r="H1577" s="129">
        <v>451</v>
      </c>
      <c r="I1577" s="129">
        <v>36</v>
      </c>
      <c r="J1577" s="129">
        <v>1229</v>
      </c>
      <c r="K1577" s="124">
        <f t="shared" si="14"/>
        <v>121</v>
      </c>
      <c r="L1577" s="124">
        <f t="shared" si="15"/>
        <v>4475</v>
      </c>
    </row>
    <row r="1578" spans="2:15" ht="24.95" customHeight="1" x14ac:dyDescent="0.2">
      <c r="B1578" s="88" t="s">
        <v>7</v>
      </c>
      <c r="C1578" s="129">
        <v>4</v>
      </c>
      <c r="D1578" s="129">
        <v>225</v>
      </c>
      <c r="E1578" s="129">
        <v>11</v>
      </c>
      <c r="F1578" s="129">
        <v>452</v>
      </c>
      <c r="G1578" s="129">
        <v>11</v>
      </c>
      <c r="H1578" s="129">
        <v>349</v>
      </c>
      <c r="I1578" s="129">
        <v>7</v>
      </c>
      <c r="J1578" s="129">
        <v>243</v>
      </c>
      <c r="K1578" s="124">
        <f t="shared" si="14"/>
        <v>33</v>
      </c>
      <c r="L1578" s="124">
        <f t="shared" si="15"/>
        <v>1269</v>
      </c>
    </row>
    <row r="1579" spans="2:15" ht="24.95" customHeight="1" x14ac:dyDescent="0.2">
      <c r="B1579" s="88" t="s">
        <v>8</v>
      </c>
      <c r="C1579" s="129">
        <v>3</v>
      </c>
      <c r="D1579" s="129">
        <v>131</v>
      </c>
      <c r="E1579" s="129">
        <v>12</v>
      </c>
      <c r="F1579" s="129">
        <v>385</v>
      </c>
      <c r="G1579" s="129">
        <v>0</v>
      </c>
      <c r="H1579" s="129">
        <v>0</v>
      </c>
      <c r="I1579" s="129">
        <v>3</v>
      </c>
      <c r="J1579" s="129">
        <v>44</v>
      </c>
      <c r="K1579" s="124">
        <f t="shared" si="14"/>
        <v>18</v>
      </c>
      <c r="L1579" s="124">
        <f t="shared" si="15"/>
        <v>560</v>
      </c>
    </row>
    <row r="1580" spans="2:15" ht="24.95" customHeight="1" x14ac:dyDescent="0.2">
      <c r="B1580" s="88" t="s">
        <v>9</v>
      </c>
      <c r="C1580" s="129">
        <v>4</v>
      </c>
      <c r="D1580" s="129">
        <v>354</v>
      </c>
      <c r="E1580" s="129">
        <v>16</v>
      </c>
      <c r="F1580" s="129">
        <v>1211</v>
      </c>
      <c r="G1580" s="129">
        <v>0</v>
      </c>
      <c r="H1580" s="129">
        <v>0</v>
      </c>
      <c r="I1580" s="129">
        <v>0</v>
      </c>
      <c r="J1580" s="129">
        <v>0</v>
      </c>
      <c r="K1580" s="124">
        <f t="shared" si="14"/>
        <v>20</v>
      </c>
      <c r="L1580" s="124">
        <f t="shared" si="15"/>
        <v>1565</v>
      </c>
    </row>
    <row r="1581" spans="2:15" ht="24.95" customHeight="1" x14ac:dyDescent="0.2">
      <c r="B1581" s="88" t="s">
        <v>10</v>
      </c>
      <c r="C1581" s="129">
        <v>1</v>
      </c>
      <c r="D1581" s="129">
        <v>60</v>
      </c>
      <c r="E1581" s="129">
        <v>13</v>
      </c>
      <c r="F1581" s="129">
        <v>553</v>
      </c>
      <c r="G1581" s="129">
        <v>0</v>
      </c>
      <c r="H1581" s="129">
        <v>0</v>
      </c>
      <c r="I1581" s="129">
        <v>1</v>
      </c>
      <c r="J1581" s="129">
        <v>8</v>
      </c>
      <c r="K1581" s="124">
        <f t="shared" si="14"/>
        <v>15</v>
      </c>
      <c r="L1581" s="124">
        <f t="shared" si="15"/>
        <v>621</v>
      </c>
    </row>
    <row r="1582" spans="2:15" ht="24.95" customHeight="1" x14ac:dyDescent="0.2">
      <c r="B1582" s="88" t="s">
        <v>11</v>
      </c>
      <c r="C1582" s="129">
        <v>2</v>
      </c>
      <c r="D1582" s="129">
        <v>147</v>
      </c>
      <c r="E1582" s="129">
        <v>13</v>
      </c>
      <c r="F1582" s="129">
        <v>727</v>
      </c>
      <c r="G1582" s="129">
        <v>0</v>
      </c>
      <c r="H1582" s="129">
        <v>0</v>
      </c>
      <c r="I1582" s="129">
        <v>3</v>
      </c>
      <c r="J1582" s="129">
        <v>93</v>
      </c>
      <c r="K1582" s="124">
        <f t="shared" si="14"/>
        <v>18</v>
      </c>
      <c r="L1582" s="124">
        <f t="shared" si="15"/>
        <v>967</v>
      </c>
    </row>
    <row r="1583" spans="2:15" ht="24.95" customHeight="1" x14ac:dyDescent="0.2">
      <c r="B1583" s="89" t="s">
        <v>12</v>
      </c>
      <c r="C1583" s="129">
        <v>0</v>
      </c>
      <c r="D1583" s="129">
        <v>0</v>
      </c>
      <c r="E1583" s="129">
        <v>2</v>
      </c>
      <c r="F1583" s="129">
        <v>27</v>
      </c>
      <c r="G1583" s="129">
        <v>0</v>
      </c>
      <c r="H1583" s="129">
        <v>0</v>
      </c>
      <c r="I1583" s="129">
        <v>9</v>
      </c>
      <c r="J1583" s="129">
        <v>147</v>
      </c>
      <c r="K1583" s="124">
        <f t="shared" si="14"/>
        <v>11</v>
      </c>
      <c r="L1583" s="124">
        <f t="shared" si="15"/>
        <v>174</v>
      </c>
    </row>
    <row r="1584" spans="2:15" ht="24.95" customHeight="1" x14ac:dyDescent="0.2">
      <c r="B1584" s="94" t="s">
        <v>14</v>
      </c>
      <c r="C1584" s="96">
        <f t="shared" ref="C1584:L1584" si="16">SUM(C1575:C1583)</f>
        <v>50</v>
      </c>
      <c r="D1584" s="96">
        <f t="shared" si="16"/>
        <v>2966</v>
      </c>
      <c r="E1584" s="96">
        <f t="shared" si="16"/>
        <v>164</v>
      </c>
      <c r="F1584" s="96">
        <f t="shared" si="16"/>
        <v>7055</v>
      </c>
      <c r="G1584" s="96">
        <f t="shared" si="16"/>
        <v>33</v>
      </c>
      <c r="H1584" s="96">
        <f t="shared" si="16"/>
        <v>1051</v>
      </c>
      <c r="I1584" s="96">
        <f t="shared" si="16"/>
        <v>77</v>
      </c>
      <c r="J1584" s="96">
        <f t="shared" si="16"/>
        <v>2283</v>
      </c>
      <c r="K1584" s="96">
        <f t="shared" si="16"/>
        <v>324</v>
      </c>
      <c r="L1584" s="96">
        <f t="shared" si="16"/>
        <v>13355</v>
      </c>
    </row>
    <row r="1585" spans="2:13" ht="24.95" customHeight="1" x14ac:dyDescent="0.2"/>
    <row r="1586" spans="2:13" ht="24.95" customHeight="1" x14ac:dyDescent="0.2"/>
    <row r="1587" spans="2:13" ht="24.95" customHeight="1" x14ac:dyDescent="0.2"/>
    <row r="1588" spans="2:13" ht="24.95" customHeight="1" x14ac:dyDescent="0.2"/>
    <row r="1589" spans="2:13" ht="24.95" customHeight="1" x14ac:dyDescent="0.2"/>
    <row r="1590" spans="2:13" ht="24.95" customHeight="1" x14ac:dyDescent="0.2"/>
    <row r="1591" spans="2:13" ht="24.95" customHeight="1" x14ac:dyDescent="0.2"/>
    <row r="1592" spans="2:13" ht="24.95" customHeight="1" x14ac:dyDescent="0.2"/>
    <row r="1593" spans="2:13" ht="24.95" customHeight="1" x14ac:dyDescent="0.2"/>
    <row r="1594" spans="2:13" ht="24.95" customHeight="1" x14ac:dyDescent="0.2"/>
    <row r="1595" spans="2:13" ht="24.95" customHeight="1" x14ac:dyDescent="0.2"/>
    <row r="1596" spans="2:13" ht="24.95" customHeight="1" x14ac:dyDescent="0.2"/>
    <row r="1597" spans="2:13" ht="24.95" customHeight="1" x14ac:dyDescent="0.2"/>
    <row r="1598" spans="2:13" ht="24.95" customHeight="1" x14ac:dyDescent="0.2">
      <c r="L1598" s="22"/>
    </row>
    <row r="1599" spans="2:13" ht="25.5" customHeight="1" x14ac:dyDescent="0.2">
      <c r="B1599" s="366" t="s">
        <v>93</v>
      </c>
      <c r="C1599" s="366"/>
      <c r="D1599" s="366"/>
      <c r="E1599" s="366"/>
      <c r="F1599" s="366"/>
      <c r="G1599" s="366"/>
      <c r="H1599" s="366"/>
      <c r="I1599" s="366"/>
      <c r="J1599" s="366"/>
      <c r="K1599" s="366"/>
      <c r="L1599" s="366"/>
      <c r="M1599" s="366"/>
    </row>
    <row r="1600" spans="2:13" ht="15" customHeight="1" x14ac:dyDescent="0.2"/>
    <row r="1601" spans="2:14" ht="24.95" customHeight="1" x14ac:dyDescent="0.2">
      <c r="B1601" s="177" t="s">
        <v>36</v>
      </c>
      <c r="C1601" s="177"/>
      <c r="D1601" s="177" t="s">
        <v>114</v>
      </c>
      <c r="E1601" s="177" t="s">
        <v>5</v>
      </c>
      <c r="F1601" s="177" t="s">
        <v>22</v>
      </c>
      <c r="G1601" s="177" t="s">
        <v>7</v>
      </c>
      <c r="H1601" s="177" t="s">
        <v>8</v>
      </c>
      <c r="I1601" s="177" t="s">
        <v>9</v>
      </c>
      <c r="J1601" s="177" t="s">
        <v>10</v>
      </c>
      <c r="K1601" s="177" t="s">
        <v>11</v>
      </c>
      <c r="L1601" s="177" t="s">
        <v>12</v>
      </c>
      <c r="M1601" s="177" t="s">
        <v>14</v>
      </c>
    </row>
    <row r="1602" spans="2:14" ht="24.95" customHeight="1" x14ac:dyDescent="0.2">
      <c r="B1602" s="368" t="s">
        <v>98</v>
      </c>
      <c r="C1602" s="190" t="s">
        <v>60</v>
      </c>
      <c r="D1602" s="181">
        <v>172</v>
      </c>
      <c r="E1602" s="181">
        <v>50</v>
      </c>
      <c r="F1602" s="181">
        <v>105</v>
      </c>
      <c r="G1602" s="181">
        <v>21</v>
      </c>
      <c r="H1602" s="181">
        <v>27</v>
      </c>
      <c r="I1602" s="181">
        <v>189</v>
      </c>
      <c r="J1602" s="181">
        <v>34</v>
      </c>
      <c r="K1602" s="181">
        <v>50</v>
      </c>
      <c r="L1602" s="181">
        <v>81</v>
      </c>
      <c r="M1602" s="113">
        <f t="shared" ref="M1602:M1611" si="17">SUM(D1602:L1602)</f>
        <v>729</v>
      </c>
      <c r="N1602" s="73"/>
    </row>
    <row r="1603" spans="2:14" ht="24.95" customHeight="1" x14ac:dyDescent="0.2">
      <c r="B1603" s="367"/>
      <c r="C1603" s="191" t="s">
        <v>29</v>
      </c>
      <c r="D1603" s="181">
        <v>1652</v>
      </c>
      <c r="E1603" s="181">
        <v>462</v>
      </c>
      <c r="F1603" s="181">
        <v>722</v>
      </c>
      <c r="G1603" s="181">
        <v>230</v>
      </c>
      <c r="H1603" s="181">
        <v>201</v>
      </c>
      <c r="I1603" s="181">
        <v>2116</v>
      </c>
      <c r="J1603" s="181">
        <v>257</v>
      </c>
      <c r="K1603" s="181">
        <v>426</v>
      </c>
      <c r="L1603" s="181">
        <v>541</v>
      </c>
      <c r="M1603" s="178">
        <f t="shared" si="17"/>
        <v>6607</v>
      </c>
      <c r="N1603" s="74"/>
    </row>
    <row r="1604" spans="2:14" ht="24.95" customHeight="1" x14ac:dyDescent="0.2">
      <c r="B1604" s="367" t="s">
        <v>99</v>
      </c>
      <c r="C1604" s="191" t="s">
        <v>60</v>
      </c>
      <c r="D1604" s="181">
        <v>2</v>
      </c>
      <c r="E1604" s="181">
        <v>1</v>
      </c>
      <c r="F1604" s="181">
        <v>0</v>
      </c>
      <c r="G1604" s="181">
        <v>0</v>
      </c>
      <c r="H1604" s="181">
        <v>0</v>
      </c>
      <c r="I1604" s="181">
        <v>0</v>
      </c>
      <c r="J1604" s="181">
        <v>1</v>
      </c>
      <c r="K1604" s="181">
        <v>0</v>
      </c>
      <c r="L1604" s="181">
        <v>40</v>
      </c>
      <c r="M1604" s="178">
        <f t="shared" si="17"/>
        <v>44</v>
      </c>
      <c r="N1604" s="9"/>
    </row>
    <row r="1605" spans="2:14" ht="24.95" customHeight="1" x14ac:dyDescent="0.2">
      <c r="B1605" s="367"/>
      <c r="C1605" s="191" t="s">
        <v>29</v>
      </c>
      <c r="D1605" s="181">
        <v>9</v>
      </c>
      <c r="E1605" s="181">
        <v>4</v>
      </c>
      <c r="F1605" s="181">
        <v>0</v>
      </c>
      <c r="G1605" s="181">
        <v>0</v>
      </c>
      <c r="H1605" s="181">
        <v>0</v>
      </c>
      <c r="I1605" s="181">
        <v>0</v>
      </c>
      <c r="J1605" s="181">
        <v>23</v>
      </c>
      <c r="K1605" s="181">
        <v>0</v>
      </c>
      <c r="L1605" s="181">
        <v>148</v>
      </c>
      <c r="M1605" s="178">
        <f t="shared" si="17"/>
        <v>184</v>
      </c>
      <c r="N1605" s="9"/>
    </row>
    <row r="1606" spans="2:14" ht="24.95" customHeight="1" x14ac:dyDescent="0.2">
      <c r="B1606" s="367" t="s">
        <v>100</v>
      </c>
      <c r="C1606" s="191" t="s">
        <v>60</v>
      </c>
      <c r="D1606" s="181">
        <v>106</v>
      </c>
      <c r="E1606" s="181">
        <v>16</v>
      </c>
      <c r="F1606" s="181">
        <v>14</v>
      </c>
      <c r="G1606" s="181">
        <v>6</v>
      </c>
      <c r="H1606" s="181">
        <v>23</v>
      </c>
      <c r="I1606" s="181">
        <v>82</v>
      </c>
      <c r="J1606" s="181">
        <v>8</v>
      </c>
      <c r="K1606" s="181">
        <v>19</v>
      </c>
      <c r="L1606" s="181">
        <v>12</v>
      </c>
      <c r="M1606" s="178">
        <f t="shared" si="17"/>
        <v>286</v>
      </c>
    </row>
    <row r="1607" spans="2:14" ht="24.95" customHeight="1" x14ac:dyDescent="0.2">
      <c r="B1607" s="367"/>
      <c r="C1607" s="191" t="s">
        <v>29</v>
      </c>
      <c r="D1607" s="181">
        <v>1050</v>
      </c>
      <c r="E1607" s="181">
        <v>144</v>
      </c>
      <c r="F1607" s="181">
        <v>112</v>
      </c>
      <c r="G1607" s="181">
        <v>51</v>
      </c>
      <c r="H1607" s="181">
        <v>216</v>
      </c>
      <c r="I1607" s="181">
        <v>846</v>
      </c>
      <c r="J1607" s="181">
        <v>61</v>
      </c>
      <c r="K1607" s="181">
        <v>156</v>
      </c>
      <c r="L1607" s="181">
        <v>85</v>
      </c>
      <c r="M1607" s="178">
        <f t="shared" si="17"/>
        <v>2721</v>
      </c>
    </row>
    <row r="1608" spans="2:14" ht="24.95" customHeight="1" x14ac:dyDescent="0.2">
      <c r="B1608" s="367" t="s">
        <v>101</v>
      </c>
      <c r="C1608" s="191" t="s">
        <v>60</v>
      </c>
      <c r="D1608" s="181">
        <v>211</v>
      </c>
      <c r="E1608" s="181">
        <v>149</v>
      </c>
      <c r="F1608" s="181">
        <v>314</v>
      </c>
      <c r="G1608" s="181">
        <v>26</v>
      </c>
      <c r="H1608" s="181">
        <v>345</v>
      </c>
      <c r="I1608" s="181">
        <v>48</v>
      </c>
      <c r="J1608" s="181">
        <v>79</v>
      </c>
      <c r="K1608" s="181">
        <v>158</v>
      </c>
      <c r="L1608" s="181">
        <v>172</v>
      </c>
      <c r="M1608" s="178">
        <f t="shared" si="17"/>
        <v>1502</v>
      </c>
    </row>
    <row r="1609" spans="2:14" ht="24.95" customHeight="1" x14ac:dyDescent="0.2">
      <c r="B1609" s="367"/>
      <c r="C1609" s="191" t="s">
        <v>29</v>
      </c>
      <c r="D1609" s="181">
        <v>1047</v>
      </c>
      <c r="E1609" s="181">
        <v>762</v>
      </c>
      <c r="F1609" s="181">
        <v>1622</v>
      </c>
      <c r="G1609" s="181">
        <v>113</v>
      </c>
      <c r="H1609" s="181">
        <v>1686</v>
      </c>
      <c r="I1609" s="181">
        <v>231</v>
      </c>
      <c r="J1609" s="181">
        <v>429</v>
      </c>
      <c r="K1609" s="181">
        <v>765</v>
      </c>
      <c r="L1609" s="181">
        <v>872</v>
      </c>
      <c r="M1609" s="178">
        <f t="shared" si="17"/>
        <v>7527</v>
      </c>
    </row>
    <row r="1610" spans="2:14" ht="24.95" customHeight="1" x14ac:dyDescent="0.2">
      <c r="B1610" s="367" t="s">
        <v>102</v>
      </c>
      <c r="C1610" s="191" t="s">
        <v>60</v>
      </c>
      <c r="D1610" s="181">
        <v>4</v>
      </c>
      <c r="E1610" s="181">
        <v>8</v>
      </c>
      <c r="F1610" s="181">
        <v>0</v>
      </c>
      <c r="G1610" s="181">
        <v>0</v>
      </c>
      <c r="H1610" s="181">
        <v>2</v>
      </c>
      <c r="I1610" s="181">
        <v>8</v>
      </c>
      <c r="J1610" s="181">
        <v>0</v>
      </c>
      <c r="K1610" s="181">
        <v>2</v>
      </c>
      <c r="L1610" s="181">
        <v>2</v>
      </c>
      <c r="M1610" s="178">
        <f t="shared" si="17"/>
        <v>26</v>
      </c>
    </row>
    <row r="1611" spans="2:14" ht="24.95" customHeight="1" x14ac:dyDescent="0.2">
      <c r="B1611" s="383"/>
      <c r="C1611" s="189" t="s">
        <v>29</v>
      </c>
      <c r="D1611" s="181">
        <v>85</v>
      </c>
      <c r="E1611" s="181">
        <v>47</v>
      </c>
      <c r="F1611" s="181">
        <v>0</v>
      </c>
      <c r="G1611" s="181">
        <v>0</v>
      </c>
      <c r="H1611" s="181">
        <v>6</v>
      </c>
      <c r="I1611" s="181">
        <v>49</v>
      </c>
      <c r="J1611" s="181">
        <v>0</v>
      </c>
      <c r="K1611" s="181">
        <v>18</v>
      </c>
      <c r="L1611" s="181">
        <v>7</v>
      </c>
      <c r="M1611" s="182">
        <f t="shared" si="17"/>
        <v>212</v>
      </c>
    </row>
    <row r="1612" spans="2:14" ht="24.95" customHeight="1" x14ac:dyDescent="0.2">
      <c r="B1612" s="381" t="s">
        <v>14</v>
      </c>
      <c r="C1612" s="187" t="s">
        <v>60</v>
      </c>
      <c r="D1612" s="188">
        <f>D1602+D1604+D1606+D1610+D1608</f>
        <v>495</v>
      </c>
      <c r="E1612" s="188">
        <f t="shared" ref="E1612:L1612" si="18">E1602+E1604+E1606+E1610+E1608</f>
        <v>224</v>
      </c>
      <c r="F1612" s="188">
        <f t="shared" si="18"/>
        <v>433</v>
      </c>
      <c r="G1612" s="188">
        <f t="shared" si="18"/>
        <v>53</v>
      </c>
      <c r="H1612" s="188">
        <f t="shared" si="18"/>
        <v>397</v>
      </c>
      <c r="I1612" s="188">
        <f t="shared" si="18"/>
        <v>327</v>
      </c>
      <c r="J1612" s="188">
        <f t="shared" si="18"/>
        <v>122</v>
      </c>
      <c r="K1612" s="188">
        <f t="shared" si="18"/>
        <v>229</v>
      </c>
      <c r="L1612" s="188">
        <f t="shared" si="18"/>
        <v>307</v>
      </c>
      <c r="M1612" s="188">
        <f>M1602+M1604+M1606+M1610+M1608</f>
        <v>2587</v>
      </c>
    </row>
    <row r="1613" spans="2:14" ht="24.95" customHeight="1" x14ac:dyDescent="0.2">
      <c r="B1613" s="381"/>
      <c r="C1613" s="186" t="s">
        <v>29</v>
      </c>
      <c r="D1613" s="95">
        <f>D1603+D1605+D1607+D1611+D1609</f>
        <v>3843</v>
      </c>
      <c r="E1613" s="95">
        <f t="shared" ref="E1613:L1613" si="19">E1603+E1605+E1607+E1611+E1609</f>
        <v>1419</v>
      </c>
      <c r="F1613" s="95">
        <f t="shared" si="19"/>
        <v>2456</v>
      </c>
      <c r="G1613" s="95">
        <f t="shared" si="19"/>
        <v>394</v>
      </c>
      <c r="H1613" s="95">
        <f t="shared" si="19"/>
        <v>2109</v>
      </c>
      <c r="I1613" s="95">
        <f t="shared" si="19"/>
        <v>3242</v>
      </c>
      <c r="J1613" s="95">
        <f t="shared" si="19"/>
        <v>770</v>
      </c>
      <c r="K1613" s="95">
        <f t="shared" si="19"/>
        <v>1365</v>
      </c>
      <c r="L1613" s="95">
        <f t="shared" si="19"/>
        <v>1653</v>
      </c>
      <c r="M1613" s="95">
        <f>M1603+M1605+M1607+M1611+M1609</f>
        <v>17251</v>
      </c>
    </row>
    <row r="1614" spans="2:14" ht="24.95" customHeight="1" x14ac:dyDescent="0.2"/>
    <row r="1615" spans="2:14" ht="24.95" customHeight="1" x14ac:dyDescent="0.2"/>
    <row r="1616" spans="2:14" ht="24.95" customHeight="1" x14ac:dyDescent="0.2">
      <c r="B1616" s="88"/>
    </row>
    <row r="1617" spans="2:14" ht="24.95" customHeight="1" x14ac:dyDescent="0.2">
      <c r="B1617" s="88"/>
    </row>
    <row r="1618" spans="2:14" ht="24.95" customHeight="1" x14ac:dyDescent="0.2">
      <c r="B1618" s="88"/>
    </row>
    <row r="1619" spans="2:14" ht="24.95" customHeight="1" x14ac:dyDescent="0.2">
      <c r="B1619" s="90"/>
    </row>
    <row r="1620" spans="2:14" ht="24.95" customHeight="1" x14ac:dyDescent="0.2">
      <c r="B1620" s="90"/>
    </row>
    <row r="1621" spans="2:14" ht="24.95" customHeight="1" x14ac:dyDescent="0.2"/>
    <row r="1622" spans="2:14" ht="24.95" customHeight="1" x14ac:dyDescent="0.2"/>
    <row r="1623" spans="2:14" ht="24.95" customHeight="1" x14ac:dyDescent="0.2">
      <c r="M1623" s="73"/>
      <c r="N1623" s="73"/>
    </row>
    <row r="1624" spans="2:14" ht="24.95" customHeight="1" x14ac:dyDescent="0.2">
      <c r="M1624" s="74"/>
      <c r="N1624" s="74"/>
    </row>
    <row r="1625" spans="2:14" ht="24.95" customHeight="1" x14ac:dyDescent="0.2">
      <c r="B1625" s="89"/>
      <c r="C1625" s="153"/>
      <c r="D1625" s="153"/>
      <c r="E1625" s="153"/>
      <c r="F1625" s="153"/>
      <c r="G1625" s="153"/>
      <c r="H1625" s="153"/>
      <c r="I1625" s="153"/>
      <c r="J1625" s="153"/>
      <c r="K1625" s="153"/>
      <c r="L1625" s="180"/>
      <c r="N1625" s="9"/>
    </row>
    <row r="1626" spans="2:14" ht="24.95" customHeight="1" x14ac:dyDescent="0.2">
      <c r="B1626" s="89"/>
      <c r="C1626" s="153"/>
      <c r="D1626" s="153"/>
      <c r="E1626" s="153"/>
      <c r="F1626" s="153"/>
      <c r="G1626" s="153"/>
      <c r="H1626" s="153"/>
      <c r="I1626" s="153"/>
      <c r="J1626" s="153"/>
      <c r="K1626" s="153"/>
      <c r="L1626" s="180"/>
      <c r="N1626" s="9"/>
    </row>
    <row r="1627" spans="2:14" ht="24.95" customHeight="1" x14ac:dyDescent="0.2">
      <c r="B1627" s="89"/>
      <c r="C1627" s="153"/>
      <c r="D1627" s="153"/>
      <c r="E1627" s="153"/>
      <c r="F1627" s="153"/>
      <c r="G1627" s="153"/>
      <c r="H1627" s="153"/>
      <c r="I1627" s="153"/>
      <c r="J1627" s="153"/>
      <c r="K1627" s="153"/>
      <c r="L1627" s="180"/>
    </row>
    <row r="1628" spans="2:14" ht="24.95" customHeight="1" x14ac:dyDescent="0.2">
      <c r="B1628" s="89"/>
      <c r="C1628" s="153"/>
      <c r="D1628" s="153"/>
      <c r="E1628" s="153"/>
      <c r="F1628" s="153"/>
      <c r="G1628" s="153"/>
      <c r="H1628" s="153"/>
      <c r="I1628" s="153"/>
      <c r="J1628" s="153"/>
      <c r="K1628" s="153"/>
      <c r="L1628" s="342"/>
    </row>
    <row r="1629" spans="2:14" ht="24.95" customHeight="1" x14ac:dyDescent="0.2">
      <c r="B1629" s="89"/>
      <c r="C1629" s="153"/>
      <c r="D1629" s="153"/>
      <c r="E1629" s="153"/>
      <c r="F1629" s="153"/>
      <c r="G1629" s="153"/>
      <c r="H1629" s="153"/>
      <c r="I1629" s="153"/>
      <c r="J1629" s="153"/>
      <c r="K1629" s="153"/>
      <c r="L1629" s="180"/>
    </row>
    <row r="1630" spans="2:14" ht="24.95" customHeight="1" x14ac:dyDescent="0.2">
      <c r="B1630" s="89"/>
      <c r="C1630" s="180"/>
      <c r="D1630" s="180"/>
      <c r="E1630" s="180"/>
      <c r="F1630" s="180"/>
      <c r="G1630" s="180"/>
      <c r="H1630" s="180"/>
      <c r="I1630" s="180"/>
      <c r="J1630" s="180"/>
      <c r="K1630" s="180"/>
      <c r="L1630" s="180"/>
    </row>
    <row r="1631" spans="2:14" ht="24.95" customHeight="1" x14ac:dyDescent="0.2"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</row>
    <row r="1632" spans="2:14" ht="24.95" customHeight="1" x14ac:dyDescent="0.2"/>
    <row r="1633" spans="2:15" ht="24.95" customHeight="1" x14ac:dyDescent="0.2"/>
    <row r="1634" spans="2:15" ht="24.95" customHeight="1" x14ac:dyDescent="0.2">
      <c r="M1634" s="22">
        <v>23</v>
      </c>
    </row>
    <row r="1635" spans="2:15" ht="25.5" customHeight="1" x14ac:dyDescent="0.2">
      <c r="B1635" s="366" t="s">
        <v>95</v>
      </c>
      <c r="C1635" s="366"/>
      <c r="D1635" s="366"/>
      <c r="E1635" s="366"/>
      <c r="F1635" s="366"/>
      <c r="G1635" s="366"/>
      <c r="H1635" s="366"/>
      <c r="I1635" s="366"/>
      <c r="J1635" s="366"/>
      <c r="K1635" s="366"/>
      <c r="L1635" s="366"/>
      <c r="M1635" s="366"/>
    </row>
    <row r="1636" spans="2:15" ht="15" customHeight="1" x14ac:dyDescent="0.2">
      <c r="B1636" s="79"/>
      <c r="C1636" s="80"/>
      <c r="D1636" s="80"/>
      <c r="E1636" s="80"/>
      <c r="F1636" s="80"/>
      <c r="G1636" s="80"/>
      <c r="H1636" s="80"/>
      <c r="I1636" s="80"/>
      <c r="J1636" s="80"/>
      <c r="K1636" s="80"/>
      <c r="L1636" s="80"/>
      <c r="M1636" s="80"/>
      <c r="N1636" s="80"/>
      <c r="O1636" s="13"/>
    </row>
    <row r="1637" spans="2:15" ht="24.95" customHeight="1" x14ac:dyDescent="0.2">
      <c r="B1637" s="177" t="s">
        <v>36</v>
      </c>
      <c r="C1637" s="177"/>
      <c r="D1637" s="177" t="s">
        <v>114</v>
      </c>
      <c r="E1637" s="177" t="s">
        <v>5</v>
      </c>
      <c r="F1637" s="177" t="s">
        <v>22</v>
      </c>
      <c r="G1637" s="177" t="s">
        <v>7</v>
      </c>
      <c r="H1637" s="177" t="s">
        <v>8</v>
      </c>
      <c r="I1637" s="177" t="s">
        <v>9</v>
      </c>
      <c r="J1637" s="177" t="s">
        <v>10</v>
      </c>
      <c r="K1637" s="177" t="s">
        <v>11</v>
      </c>
      <c r="L1637" s="177" t="s">
        <v>12</v>
      </c>
      <c r="M1637" s="177" t="s">
        <v>14</v>
      </c>
    </row>
    <row r="1638" spans="2:15" ht="24.95" customHeight="1" x14ac:dyDescent="0.2">
      <c r="B1638" s="368" t="s">
        <v>103</v>
      </c>
      <c r="C1638" s="190" t="s">
        <v>60</v>
      </c>
      <c r="D1638" s="181">
        <v>44</v>
      </c>
      <c r="E1638" s="181">
        <v>28</v>
      </c>
      <c r="F1638" s="181">
        <v>40</v>
      </c>
      <c r="G1638" s="181">
        <v>2</v>
      </c>
      <c r="H1638" s="181">
        <v>72</v>
      </c>
      <c r="I1638" s="181">
        <v>39</v>
      </c>
      <c r="J1638" s="181">
        <v>12</v>
      </c>
      <c r="K1638" s="181">
        <v>20</v>
      </c>
      <c r="L1638" s="181">
        <v>20</v>
      </c>
      <c r="M1638" s="113">
        <f t="shared" ref="M1638:M1647" si="20">SUM(D1638:L1638)</f>
        <v>277</v>
      </c>
      <c r="N1638" s="73"/>
    </row>
    <row r="1639" spans="2:15" ht="24.95" customHeight="1" x14ac:dyDescent="0.2">
      <c r="B1639" s="367"/>
      <c r="C1639" s="191" t="s">
        <v>29</v>
      </c>
      <c r="D1639" s="181">
        <v>490</v>
      </c>
      <c r="E1639" s="181">
        <v>557</v>
      </c>
      <c r="F1639" s="181">
        <v>730</v>
      </c>
      <c r="G1639" s="181">
        <v>40</v>
      </c>
      <c r="H1639" s="181">
        <v>1323</v>
      </c>
      <c r="I1639" s="181">
        <v>781</v>
      </c>
      <c r="J1639" s="181">
        <v>192</v>
      </c>
      <c r="K1639" s="181">
        <v>351</v>
      </c>
      <c r="L1639" s="181">
        <v>397</v>
      </c>
      <c r="M1639" s="178">
        <f t="shared" si="20"/>
        <v>4861</v>
      </c>
      <c r="N1639" s="74"/>
    </row>
    <row r="1640" spans="2:15" ht="24.95" customHeight="1" x14ac:dyDescent="0.2">
      <c r="B1640" s="367" t="s">
        <v>104</v>
      </c>
      <c r="C1640" s="191" t="s">
        <v>60</v>
      </c>
      <c r="D1640" s="181">
        <v>24</v>
      </c>
      <c r="E1640" s="181">
        <v>14</v>
      </c>
      <c r="F1640" s="181">
        <v>9</v>
      </c>
      <c r="G1640" s="181">
        <v>7</v>
      </c>
      <c r="H1640" s="181">
        <v>17</v>
      </c>
      <c r="I1640" s="181">
        <v>21</v>
      </c>
      <c r="J1640" s="181">
        <v>15</v>
      </c>
      <c r="K1640" s="181">
        <v>9</v>
      </c>
      <c r="L1640" s="181">
        <v>7</v>
      </c>
      <c r="M1640" s="178">
        <f t="shared" si="20"/>
        <v>123</v>
      </c>
      <c r="N1640" s="9"/>
    </row>
    <row r="1641" spans="2:15" ht="24.95" customHeight="1" x14ac:dyDescent="0.2">
      <c r="B1641" s="367"/>
      <c r="C1641" s="191" t="s">
        <v>29</v>
      </c>
      <c r="D1641" s="181">
        <v>405</v>
      </c>
      <c r="E1641" s="181">
        <v>301</v>
      </c>
      <c r="F1641" s="181">
        <v>225</v>
      </c>
      <c r="G1641" s="181">
        <v>113</v>
      </c>
      <c r="H1641" s="181">
        <v>369</v>
      </c>
      <c r="I1641" s="181">
        <v>373</v>
      </c>
      <c r="J1641" s="181">
        <v>298</v>
      </c>
      <c r="K1641" s="181">
        <v>139</v>
      </c>
      <c r="L1641" s="181">
        <v>65</v>
      </c>
      <c r="M1641" s="178">
        <f t="shared" si="20"/>
        <v>2288</v>
      </c>
      <c r="N1641" s="9"/>
    </row>
    <row r="1642" spans="2:15" ht="24.95" customHeight="1" x14ac:dyDescent="0.2">
      <c r="B1642" s="367" t="s">
        <v>105</v>
      </c>
      <c r="C1642" s="191" t="s">
        <v>60</v>
      </c>
      <c r="D1642" s="181">
        <v>3</v>
      </c>
      <c r="E1642" s="181">
        <v>2</v>
      </c>
      <c r="F1642" s="181">
        <v>6</v>
      </c>
      <c r="G1642" s="181">
        <v>3</v>
      </c>
      <c r="H1642" s="181">
        <v>1</v>
      </c>
      <c r="I1642" s="181">
        <v>1</v>
      </c>
      <c r="J1642" s="181">
        <v>1</v>
      </c>
      <c r="K1642" s="181">
        <v>2</v>
      </c>
      <c r="L1642" s="181">
        <v>0</v>
      </c>
      <c r="M1642" s="178">
        <f t="shared" si="20"/>
        <v>19</v>
      </c>
    </row>
    <row r="1643" spans="2:15" ht="24.95" customHeight="1" x14ac:dyDescent="0.2">
      <c r="B1643" s="367"/>
      <c r="C1643" s="191" t="s">
        <v>29</v>
      </c>
      <c r="D1643" s="181">
        <v>86</v>
      </c>
      <c r="E1643" s="181">
        <v>22</v>
      </c>
      <c r="F1643" s="181">
        <v>142</v>
      </c>
      <c r="G1643" s="181">
        <v>94</v>
      </c>
      <c r="H1643" s="181">
        <v>21</v>
      </c>
      <c r="I1643" s="181">
        <v>16</v>
      </c>
      <c r="J1643" s="181">
        <v>3</v>
      </c>
      <c r="K1643" s="181">
        <v>43</v>
      </c>
      <c r="L1643" s="181">
        <v>0</v>
      </c>
      <c r="M1643" s="178">
        <f t="shared" si="20"/>
        <v>427</v>
      </c>
    </row>
    <row r="1644" spans="2:15" ht="24.95" customHeight="1" x14ac:dyDescent="0.2">
      <c r="B1644" s="367" t="s">
        <v>106</v>
      </c>
      <c r="C1644" s="191" t="s">
        <v>60</v>
      </c>
      <c r="D1644" s="181">
        <v>0</v>
      </c>
      <c r="E1644" s="181">
        <v>0</v>
      </c>
      <c r="F1644" s="181">
        <v>0</v>
      </c>
      <c r="G1644" s="181">
        <v>0</v>
      </c>
      <c r="H1644" s="181">
        <v>0</v>
      </c>
      <c r="I1644" s="181">
        <v>0</v>
      </c>
      <c r="J1644" s="181">
        <v>0</v>
      </c>
      <c r="K1644" s="181">
        <v>0</v>
      </c>
      <c r="L1644" s="181">
        <v>0</v>
      </c>
      <c r="M1644" s="178">
        <f t="shared" si="20"/>
        <v>0</v>
      </c>
    </row>
    <row r="1645" spans="2:15" ht="24.95" customHeight="1" x14ac:dyDescent="0.2">
      <c r="B1645" s="367"/>
      <c r="C1645" s="191" t="s">
        <v>29</v>
      </c>
      <c r="D1645" s="181">
        <v>0</v>
      </c>
      <c r="E1645" s="181">
        <v>0</v>
      </c>
      <c r="F1645" s="181">
        <v>0</v>
      </c>
      <c r="G1645" s="181">
        <v>0</v>
      </c>
      <c r="H1645" s="181">
        <v>0</v>
      </c>
      <c r="I1645" s="181">
        <v>0</v>
      </c>
      <c r="J1645" s="181">
        <v>0</v>
      </c>
      <c r="K1645" s="181">
        <v>0</v>
      </c>
      <c r="L1645" s="181">
        <v>0</v>
      </c>
      <c r="M1645" s="178">
        <f t="shared" si="20"/>
        <v>0</v>
      </c>
    </row>
    <row r="1646" spans="2:15" ht="24.95" customHeight="1" x14ac:dyDescent="0.2">
      <c r="B1646" s="367" t="s">
        <v>107</v>
      </c>
      <c r="C1646" s="191" t="s">
        <v>60</v>
      </c>
      <c r="D1646" s="181">
        <v>0</v>
      </c>
      <c r="E1646" s="181">
        <v>0</v>
      </c>
      <c r="F1646" s="181">
        <v>2</v>
      </c>
      <c r="G1646" s="181">
        <v>0</v>
      </c>
      <c r="H1646" s="181">
        <v>1</v>
      </c>
      <c r="I1646" s="181">
        <v>0</v>
      </c>
      <c r="J1646" s="181">
        <v>0</v>
      </c>
      <c r="K1646" s="181">
        <v>0</v>
      </c>
      <c r="L1646" s="181">
        <v>0</v>
      </c>
      <c r="M1646" s="178">
        <f t="shared" si="20"/>
        <v>3</v>
      </c>
    </row>
    <row r="1647" spans="2:15" ht="24.95" customHeight="1" x14ac:dyDescent="0.2">
      <c r="B1647" s="383"/>
      <c r="C1647" s="189" t="s">
        <v>29</v>
      </c>
      <c r="D1647" s="181">
        <v>0</v>
      </c>
      <c r="E1647" s="181">
        <v>0</v>
      </c>
      <c r="F1647" s="181">
        <v>17</v>
      </c>
      <c r="G1647" s="181">
        <v>0</v>
      </c>
      <c r="H1647" s="181">
        <v>216</v>
      </c>
      <c r="I1647" s="181">
        <v>0</v>
      </c>
      <c r="J1647" s="181">
        <v>0</v>
      </c>
      <c r="K1647" s="181">
        <v>0</v>
      </c>
      <c r="L1647" s="181">
        <v>0</v>
      </c>
      <c r="M1647" s="182">
        <f t="shared" si="20"/>
        <v>233</v>
      </c>
    </row>
    <row r="1648" spans="2:15" ht="24.95" customHeight="1" x14ac:dyDescent="0.2">
      <c r="B1648" s="381" t="s">
        <v>14</v>
      </c>
      <c r="C1648" s="187" t="s">
        <v>60</v>
      </c>
      <c r="D1648" s="188">
        <f>D1638+D1640+D1642+D1646+D1644</f>
        <v>71</v>
      </c>
      <c r="E1648" s="188">
        <f t="shared" ref="E1648:L1648" si="21">E1638+E1640+E1642+E1646+E1644</f>
        <v>44</v>
      </c>
      <c r="F1648" s="188">
        <f t="shared" si="21"/>
        <v>57</v>
      </c>
      <c r="G1648" s="188">
        <f t="shared" si="21"/>
        <v>12</v>
      </c>
      <c r="H1648" s="188">
        <f t="shared" si="21"/>
        <v>91</v>
      </c>
      <c r="I1648" s="188">
        <f t="shared" si="21"/>
        <v>61</v>
      </c>
      <c r="J1648" s="188">
        <f t="shared" si="21"/>
        <v>28</v>
      </c>
      <c r="K1648" s="188">
        <f t="shared" si="21"/>
        <v>31</v>
      </c>
      <c r="L1648" s="188">
        <f t="shared" si="21"/>
        <v>27</v>
      </c>
      <c r="M1648" s="188">
        <f>M1638+M1640+M1642+M1646+M1644</f>
        <v>422</v>
      </c>
    </row>
    <row r="1649" spans="2:14" ht="24.95" customHeight="1" x14ac:dyDescent="0.2">
      <c r="B1649" s="381"/>
      <c r="C1649" s="186" t="s">
        <v>29</v>
      </c>
      <c r="D1649" s="95">
        <f>D1639+D1641+D1643+D1647+D1645</f>
        <v>981</v>
      </c>
      <c r="E1649" s="95">
        <f t="shared" ref="E1649:L1649" si="22">E1639+E1641+E1643+E1647+E1645</f>
        <v>880</v>
      </c>
      <c r="F1649" s="95">
        <f t="shared" si="22"/>
        <v>1114</v>
      </c>
      <c r="G1649" s="95">
        <f t="shared" si="22"/>
        <v>247</v>
      </c>
      <c r="H1649" s="95">
        <f t="shared" si="22"/>
        <v>1929</v>
      </c>
      <c r="I1649" s="95">
        <f t="shared" si="22"/>
        <v>1170</v>
      </c>
      <c r="J1649" s="95">
        <f t="shared" si="22"/>
        <v>493</v>
      </c>
      <c r="K1649" s="95">
        <f t="shared" si="22"/>
        <v>533</v>
      </c>
      <c r="L1649" s="95">
        <f t="shared" si="22"/>
        <v>462</v>
      </c>
      <c r="M1649" s="95">
        <f>M1639+M1641+M1643+M1647+M1645</f>
        <v>7809</v>
      </c>
    </row>
    <row r="1650" spans="2:14" ht="24.95" customHeight="1" x14ac:dyDescent="0.2"/>
    <row r="1651" spans="2:14" ht="24.95" customHeight="1" x14ac:dyDescent="0.2"/>
    <row r="1652" spans="2:14" ht="24.95" customHeight="1" x14ac:dyDescent="0.2">
      <c r="B1652" s="88"/>
    </row>
    <row r="1653" spans="2:14" ht="24.95" customHeight="1" x14ac:dyDescent="0.2">
      <c r="B1653" s="88"/>
    </row>
    <row r="1654" spans="2:14" ht="24.95" customHeight="1" x14ac:dyDescent="0.2">
      <c r="B1654" s="88"/>
    </row>
    <row r="1655" spans="2:14" ht="24.95" customHeight="1" x14ac:dyDescent="0.2">
      <c r="B1655" s="90"/>
    </row>
    <row r="1656" spans="2:14" ht="24.95" customHeight="1" x14ac:dyDescent="0.2">
      <c r="B1656" s="90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73"/>
      <c r="N1659" s="73"/>
    </row>
    <row r="1660" spans="2:14" ht="24.95" customHeight="1" x14ac:dyDescent="0.2">
      <c r="M1660" s="74"/>
      <c r="N1660" s="74"/>
    </row>
    <row r="1661" spans="2:14" ht="24.95" customHeight="1" x14ac:dyDescent="0.2">
      <c r="B1661" s="89"/>
      <c r="C1661" s="153"/>
      <c r="D1661" s="153"/>
      <c r="E1661" s="153"/>
      <c r="F1661" s="153"/>
      <c r="G1661" s="153"/>
      <c r="H1661" s="153"/>
      <c r="I1661" s="153"/>
      <c r="J1661" s="153"/>
      <c r="K1661" s="153"/>
      <c r="L1661" s="180"/>
      <c r="N1661" s="9"/>
    </row>
    <row r="1662" spans="2:14" ht="24.95" customHeight="1" x14ac:dyDescent="0.2">
      <c r="B1662" s="89"/>
      <c r="C1662" s="153"/>
      <c r="D1662" s="153"/>
      <c r="E1662" s="153"/>
      <c r="F1662" s="153"/>
      <c r="G1662" s="153"/>
      <c r="H1662" s="153"/>
      <c r="I1662" s="153"/>
      <c r="J1662" s="153"/>
      <c r="K1662" s="153"/>
      <c r="L1662" s="180"/>
      <c r="N1662" s="9"/>
    </row>
    <row r="1663" spans="2:14" ht="24.95" customHeight="1" x14ac:dyDescent="0.2">
      <c r="B1663" s="89"/>
      <c r="C1663" s="153"/>
      <c r="D1663" s="153"/>
      <c r="E1663" s="153"/>
      <c r="F1663" s="153"/>
      <c r="G1663" s="153"/>
      <c r="H1663" s="153"/>
      <c r="I1663" s="153"/>
      <c r="J1663" s="153"/>
      <c r="K1663" s="153"/>
      <c r="L1663" s="180"/>
    </row>
    <row r="1664" spans="2:14" ht="25.5" customHeight="1" x14ac:dyDescent="0.2">
      <c r="B1664" s="366" t="s">
        <v>113</v>
      </c>
      <c r="C1664" s="366"/>
      <c r="D1664" s="366"/>
      <c r="E1664" s="366"/>
      <c r="F1664" s="366"/>
      <c r="G1664" s="366"/>
      <c r="H1664" s="366"/>
      <c r="I1664" s="366"/>
      <c r="J1664" s="366"/>
      <c r="K1664" s="366"/>
      <c r="L1664" s="366"/>
      <c r="M1664" s="366"/>
    </row>
    <row r="1665" spans="2:14" ht="15" customHeight="1" x14ac:dyDescent="0.2"/>
    <row r="1666" spans="2:14" ht="24.95" customHeight="1" x14ac:dyDescent="0.2">
      <c r="B1666" s="154" t="s">
        <v>49</v>
      </c>
      <c r="C1666" s="150" t="s">
        <v>114</v>
      </c>
      <c r="D1666" s="150" t="s">
        <v>21</v>
      </c>
      <c r="E1666" s="150" t="s">
        <v>22</v>
      </c>
      <c r="F1666" s="150" t="s">
        <v>7</v>
      </c>
      <c r="G1666" s="150" t="s">
        <v>8</v>
      </c>
      <c r="H1666" s="150" t="s">
        <v>9</v>
      </c>
      <c r="I1666" s="150" t="s">
        <v>10</v>
      </c>
      <c r="J1666" s="150" t="s">
        <v>11</v>
      </c>
      <c r="K1666" s="150" t="s">
        <v>12</v>
      </c>
      <c r="L1666" s="150" t="s">
        <v>14</v>
      </c>
    </row>
    <row r="1667" spans="2:14" ht="24.95" customHeight="1" x14ac:dyDescent="0.2">
      <c r="B1667" s="88" t="s">
        <v>23</v>
      </c>
      <c r="C1667" s="141">
        <v>604</v>
      </c>
      <c r="D1667" s="141">
        <v>856</v>
      </c>
      <c r="E1667" s="141">
        <v>1285</v>
      </c>
      <c r="F1667" s="141">
        <v>346</v>
      </c>
      <c r="G1667" s="141">
        <v>739</v>
      </c>
      <c r="H1667" s="141">
        <v>535</v>
      </c>
      <c r="I1667" s="141">
        <v>349</v>
      </c>
      <c r="J1667" s="141">
        <v>888</v>
      </c>
      <c r="K1667" s="141">
        <v>423</v>
      </c>
      <c r="L1667" s="142">
        <f>SUM(C1667:K1667)</f>
        <v>6025</v>
      </c>
      <c r="N1667" s="46"/>
    </row>
    <row r="1668" spans="2:14" ht="24.95" customHeight="1" x14ac:dyDescent="0.2">
      <c r="B1668" s="155" t="s">
        <v>29</v>
      </c>
      <c r="C1668" s="110">
        <v>59855</v>
      </c>
      <c r="D1668" s="110">
        <v>73200</v>
      </c>
      <c r="E1668" s="110">
        <v>77555</v>
      </c>
      <c r="F1668" s="110">
        <v>29966</v>
      </c>
      <c r="G1668" s="110">
        <v>56152</v>
      </c>
      <c r="H1668" s="110">
        <v>58688</v>
      </c>
      <c r="I1668" s="110">
        <v>29478</v>
      </c>
      <c r="J1668" s="110">
        <v>95291</v>
      </c>
      <c r="K1668" s="110">
        <v>36689</v>
      </c>
      <c r="L1668" s="143">
        <f>SUM(C1668:K1668)</f>
        <v>516874</v>
      </c>
    </row>
    <row r="1669" spans="2:14" ht="24.95" customHeight="1" x14ac:dyDescent="0.2">
      <c r="B1669" s="45"/>
      <c r="C1669" s="35"/>
      <c r="D1669" s="35"/>
      <c r="E1669" s="35"/>
      <c r="F1669" s="35"/>
      <c r="G1669" s="35"/>
      <c r="H1669" s="35"/>
      <c r="I1669" s="35"/>
      <c r="J1669" s="35"/>
      <c r="K1669" s="35"/>
      <c r="L1669" s="36"/>
      <c r="N1669" s="81"/>
    </row>
    <row r="1670" spans="2:14" ht="24.95" customHeight="1" x14ac:dyDescent="0.2">
      <c r="B1670" s="45"/>
      <c r="C1670" s="82"/>
      <c r="D1670" s="82"/>
      <c r="E1670" s="82"/>
      <c r="F1670" s="82"/>
      <c r="G1670" s="82"/>
      <c r="H1670" s="82"/>
      <c r="I1670" s="82"/>
      <c r="J1670" s="82"/>
      <c r="K1670" s="82"/>
      <c r="L1670" s="83"/>
    </row>
    <row r="1671" spans="2:14" ht="24.95" customHeight="1" x14ac:dyDescent="0.2"/>
    <row r="1672" spans="2:14" ht="24.95" customHeight="1" x14ac:dyDescent="0.2"/>
    <row r="1673" spans="2:14" ht="24.95" customHeight="1" x14ac:dyDescent="0.2"/>
    <row r="1674" spans="2:14" ht="24.95" customHeight="1" x14ac:dyDescent="0.2"/>
    <row r="1675" spans="2:14" ht="24.95" customHeight="1" x14ac:dyDescent="0.2"/>
    <row r="1676" spans="2:14" ht="24.95" customHeight="1" x14ac:dyDescent="0.2"/>
    <row r="1677" spans="2:14" ht="24.95" customHeight="1" x14ac:dyDescent="0.2"/>
    <row r="1678" spans="2:14" ht="24.95" customHeight="1" x14ac:dyDescent="0.2"/>
    <row r="1679" spans="2:14" ht="24.95" customHeight="1" x14ac:dyDescent="0.2">
      <c r="H1679" s="72"/>
    </row>
    <row r="1680" spans="2:14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spans="1:13" ht="24.95" customHeight="1" x14ac:dyDescent="0.2"/>
    <row r="1698" spans="1:13" ht="24.95" customHeight="1" thickBot="1" x14ac:dyDescent="0.25">
      <c r="M1698" s="22">
        <v>24</v>
      </c>
    </row>
    <row r="1699" spans="1:13" ht="20.100000000000001" customHeight="1" thickTop="1" x14ac:dyDescent="0.2">
      <c r="A1699" s="19"/>
      <c r="B1699" s="395" t="s">
        <v>91</v>
      </c>
      <c r="C1699" s="396"/>
      <c r="D1699" s="396"/>
      <c r="E1699" s="396"/>
      <c r="F1699" s="396"/>
      <c r="G1699" s="396"/>
      <c r="H1699" s="396"/>
      <c r="I1699" s="396"/>
      <c r="J1699" s="396"/>
      <c r="K1699" s="396"/>
      <c r="L1699" s="396"/>
      <c r="M1699" s="213"/>
    </row>
    <row r="1700" spans="1:13" ht="20.100000000000001" customHeight="1" thickBot="1" x14ac:dyDescent="0.25">
      <c r="A1700" s="19"/>
      <c r="B1700" s="397" t="s">
        <v>90</v>
      </c>
      <c r="C1700" s="398"/>
      <c r="D1700" s="398"/>
      <c r="E1700" s="398"/>
      <c r="F1700" s="398"/>
      <c r="G1700" s="398"/>
      <c r="H1700" s="398"/>
      <c r="I1700" s="398"/>
      <c r="J1700" s="398"/>
      <c r="K1700" s="398"/>
      <c r="L1700" s="398"/>
      <c r="M1700" s="214"/>
    </row>
    <row r="1701" spans="1:13" ht="20.100000000000001" customHeight="1" thickTop="1" thickBot="1" x14ac:dyDescent="0.25">
      <c r="A1701" s="19"/>
      <c r="B1701" s="212"/>
      <c r="C1701" s="162"/>
      <c r="D1701" s="162"/>
      <c r="E1701" s="162"/>
      <c r="F1701" s="162"/>
      <c r="G1701" s="162"/>
      <c r="H1701" s="162"/>
      <c r="I1701" s="162"/>
      <c r="J1701" s="162"/>
      <c r="K1701" s="162"/>
      <c r="L1701" s="162"/>
      <c r="M1701" s="212"/>
    </row>
    <row r="1702" spans="1:13" ht="20.100000000000001" customHeight="1" thickTop="1" x14ac:dyDescent="0.2">
      <c r="A1702" s="159"/>
      <c r="B1702" s="165"/>
      <c r="C1702" s="161"/>
      <c r="D1702" s="161"/>
      <c r="E1702" s="161"/>
      <c r="F1702" s="161"/>
      <c r="G1702" s="161"/>
      <c r="H1702" s="161"/>
      <c r="I1702" s="161"/>
      <c r="J1702" s="161"/>
      <c r="K1702" s="161"/>
      <c r="L1702" s="161"/>
      <c r="M1702" s="200"/>
    </row>
    <row r="1703" spans="1:13" s="156" customFormat="1" ht="20.100000000000001" customHeight="1" x14ac:dyDescent="0.2">
      <c r="A1703" s="160"/>
      <c r="B1703" s="164" t="s">
        <v>30</v>
      </c>
      <c r="C1703" s="163"/>
      <c r="D1703" s="163"/>
      <c r="E1703" s="163"/>
      <c r="F1703" s="163"/>
      <c r="G1703" s="163"/>
      <c r="H1703" s="163"/>
      <c r="I1703" s="163"/>
      <c r="J1703" s="163"/>
      <c r="K1703" s="163"/>
      <c r="L1703" s="163"/>
      <c r="M1703" s="160"/>
    </row>
    <row r="1704" spans="1:13" s="156" customFormat="1" ht="20.100000000000001" customHeight="1" x14ac:dyDescent="0.2">
      <c r="A1704" s="160"/>
      <c r="B1704" s="157"/>
      <c r="C1704" s="158"/>
      <c r="D1704" s="158"/>
      <c r="E1704" s="158"/>
      <c r="F1704" s="158"/>
      <c r="G1704" s="158"/>
      <c r="H1704" s="158"/>
      <c r="I1704" s="158"/>
      <c r="J1704" s="158"/>
      <c r="K1704" s="158"/>
      <c r="L1704" s="163"/>
      <c r="M1704" s="160"/>
    </row>
    <row r="1705" spans="1:13" s="156" customFormat="1" ht="20.100000000000001" customHeight="1" x14ac:dyDescent="0.2">
      <c r="A1705" s="160"/>
      <c r="B1705" s="378" t="s">
        <v>141</v>
      </c>
      <c r="C1705" s="379"/>
      <c r="D1705" s="380" t="s">
        <v>130</v>
      </c>
      <c r="E1705" s="380"/>
      <c r="F1705" s="380"/>
      <c r="G1705" s="380"/>
      <c r="H1705" s="380"/>
      <c r="I1705" s="380"/>
      <c r="J1705" s="380"/>
      <c r="K1705" s="380"/>
      <c r="L1705" s="380"/>
      <c r="M1705" s="160"/>
    </row>
    <row r="1706" spans="1:13" s="156" customFormat="1" ht="20.100000000000001" customHeight="1" x14ac:dyDescent="0.2">
      <c r="A1706" s="160"/>
      <c r="B1706" s="378"/>
      <c r="C1706" s="379"/>
      <c r="D1706" s="380"/>
      <c r="E1706" s="380"/>
      <c r="F1706" s="380"/>
      <c r="G1706" s="380"/>
      <c r="H1706" s="380"/>
      <c r="I1706" s="380"/>
      <c r="J1706" s="380"/>
      <c r="K1706" s="380"/>
      <c r="L1706" s="380"/>
      <c r="M1706" s="160"/>
    </row>
    <row r="1707" spans="1:13" s="156" customFormat="1" ht="20.100000000000001" customHeight="1" x14ac:dyDescent="0.2">
      <c r="A1707" s="160"/>
      <c r="B1707" s="378" t="s">
        <v>142</v>
      </c>
      <c r="C1707" s="379"/>
      <c r="D1707" s="380" t="s">
        <v>131</v>
      </c>
      <c r="E1707" s="380"/>
      <c r="F1707" s="380"/>
      <c r="G1707" s="380"/>
      <c r="H1707" s="380"/>
      <c r="I1707" s="380"/>
      <c r="J1707" s="380"/>
      <c r="K1707" s="380"/>
      <c r="L1707" s="380"/>
      <c r="M1707" s="160"/>
    </row>
    <row r="1708" spans="1:13" ht="20.100000000000001" customHeight="1" x14ac:dyDescent="0.2">
      <c r="A1708" s="159"/>
      <c r="B1708" s="378"/>
      <c r="C1708" s="379"/>
      <c r="D1708" s="380"/>
      <c r="E1708" s="380"/>
      <c r="F1708" s="380"/>
      <c r="G1708" s="380"/>
      <c r="H1708" s="380"/>
      <c r="I1708" s="380"/>
      <c r="J1708" s="380"/>
      <c r="K1708" s="380"/>
      <c r="L1708" s="380"/>
      <c r="M1708" s="160"/>
    </row>
    <row r="1709" spans="1:13" ht="20.100000000000001" customHeight="1" x14ac:dyDescent="0.2">
      <c r="A1709" s="159"/>
      <c r="B1709" s="378" t="s">
        <v>143</v>
      </c>
      <c r="C1709" s="379"/>
      <c r="D1709" s="380" t="s">
        <v>132</v>
      </c>
      <c r="E1709" s="380"/>
      <c r="F1709" s="380"/>
      <c r="G1709" s="380"/>
      <c r="H1709" s="380"/>
      <c r="I1709" s="380"/>
      <c r="J1709" s="380"/>
      <c r="K1709" s="380"/>
      <c r="L1709" s="380"/>
      <c r="M1709" s="160"/>
    </row>
    <row r="1710" spans="1:13" s="156" customFormat="1" ht="20.100000000000001" customHeight="1" x14ac:dyDescent="0.2">
      <c r="A1710" s="160"/>
      <c r="B1710" s="378"/>
      <c r="C1710" s="379"/>
      <c r="D1710" s="380"/>
      <c r="E1710" s="380"/>
      <c r="F1710" s="380"/>
      <c r="G1710" s="380"/>
      <c r="H1710" s="380"/>
      <c r="I1710" s="380"/>
      <c r="J1710" s="380"/>
      <c r="K1710" s="380"/>
      <c r="L1710" s="380"/>
      <c r="M1710" s="160"/>
    </row>
    <row r="1711" spans="1:13" s="156" customFormat="1" ht="20.100000000000001" customHeight="1" x14ac:dyDescent="0.2">
      <c r="A1711" s="160"/>
      <c r="B1711" s="378" t="s">
        <v>3</v>
      </c>
      <c r="C1711" s="379"/>
      <c r="D1711" s="380" t="s">
        <v>133</v>
      </c>
      <c r="E1711" s="380"/>
      <c r="F1711" s="380"/>
      <c r="G1711" s="380"/>
      <c r="H1711" s="380"/>
      <c r="I1711" s="380"/>
      <c r="J1711" s="380"/>
      <c r="K1711" s="380"/>
      <c r="L1711" s="380"/>
      <c r="M1711" s="160"/>
    </row>
    <row r="1712" spans="1:13" s="156" customFormat="1" ht="20.100000000000001" customHeight="1" x14ac:dyDescent="0.2">
      <c r="A1712" s="160"/>
      <c r="B1712" s="378"/>
      <c r="C1712" s="379"/>
      <c r="D1712" s="380"/>
      <c r="E1712" s="380"/>
      <c r="F1712" s="380"/>
      <c r="G1712" s="380"/>
      <c r="H1712" s="380"/>
      <c r="I1712" s="380"/>
      <c r="J1712" s="380"/>
      <c r="K1712" s="380"/>
      <c r="L1712" s="380"/>
      <c r="M1712" s="160"/>
    </row>
    <row r="1713" spans="1:15" s="156" customFormat="1" ht="20.100000000000001" customHeight="1" thickBot="1" x14ac:dyDescent="0.25">
      <c r="A1713" s="160"/>
      <c r="B1713" s="202"/>
      <c r="C1713" s="203"/>
      <c r="D1713" s="203"/>
      <c r="E1713" s="203"/>
      <c r="F1713" s="203"/>
      <c r="G1713" s="203"/>
      <c r="H1713" s="203"/>
      <c r="I1713" s="203"/>
      <c r="J1713" s="203"/>
      <c r="K1713" s="203"/>
      <c r="L1713" s="203"/>
      <c r="M1713" s="204"/>
    </row>
    <row r="1714" spans="1:15" s="156" customFormat="1" ht="20.100000000000001" customHeight="1" thickTop="1" thickBot="1" x14ac:dyDescent="0.25">
      <c r="A1714" s="158"/>
      <c r="B1714" s="201"/>
      <c r="C1714" s="162"/>
      <c r="D1714" s="162"/>
      <c r="E1714" s="162"/>
      <c r="F1714" s="162"/>
      <c r="G1714" s="162"/>
      <c r="H1714" s="162"/>
      <c r="I1714" s="162"/>
      <c r="J1714" s="162"/>
      <c r="K1714" s="162"/>
      <c r="L1714" s="162"/>
      <c r="M1714" s="205"/>
    </row>
    <row r="1715" spans="1:15" s="156" customFormat="1" ht="20.100000000000001" customHeight="1" thickTop="1" x14ac:dyDescent="0.2">
      <c r="A1715" s="158"/>
      <c r="B1715" s="206"/>
      <c r="C1715" s="207"/>
      <c r="D1715" s="207"/>
      <c r="E1715" s="207"/>
      <c r="F1715" s="207"/>
      <c r="G1715" s="207"/>
      <c r="H1715" s="207"/>
      <c r="I1715" s="207"/>
      <c r="J1715" s="207"/>
      <c r="K1715" s="207"/>
      <c r="L1715" s="207"/>
      <c r="M1715" s="208"/>
    </row>
    <row r="1716" spans="1:15" s="156" customFormat="1" ht="20.100000000000001" customHeight="1" x14ac:dyDescent="0.2">
      <c r="A1716" s="158"/>
      <c r="B1716" s="209" t="s">
        <v>126</v>
      </c>
      <c r="C1716" s="163"/>
      <c r="D1716" s="163"/>
      <c r="E1716" s="163"/>
      <c r="F1716" s="163"/>
      <c r="G1716" s="163"/>
      <c r="H1716" s="163"/>
      <c r="I1716" s="163"/>
      <c r="J1716" s="163"/>
      <c r="K1716" s="163"/>
      <c r="L1716" s="163"/>
      <c r="M1716" s="210"/>
    </row>
    <row r="1717" spans="1:15" s="156" customFormat="1" ht="20.100000000000001" customHeight="1" x14ac:dyDescent="0.2">
      <c r="A1717" s="158"/>
      <c r="B1717" s="211"/>
      <c r="C1717" s="158"/>
      <c r="D1717" s="158"/>
      <c r="E1717" s="158"/>
      <c r="F1717" s="158"/>
      <c r="G1717" s="158"/>
      <c r="H1717" s="158"/>
      <c r="I1717" s="158"/>
      <c r="J1717" s="158"/>
      <c r="K1717" s="158"/>
      <c r="L1717" s="163"/>
      <c r="M1717" s="210"/>
    </row>
    <row r="1718" spans="1:15" s="156" customFormat="1" ht="20.100000000000001" customHeight="1" x14ac:dyDescent="0.2">
      <c r="A1718" s="158"/>
      <c r="B1718" s="384" t="s">
        <v>144</v>
      </c>
      <c r="C1718" s="385"/>
      <c r="D1718" s="380" t="s">
        <v>134</v>
      </c>
      <c r="E1718" s="380"/>
      <c r="F1718" s="380"/>
      <c r="G1718" s="380"/>
      <c r="H1718" s="380"/>
      <c r="I1718" s="380"/>
      <c r="J1718" s="380"/>
      <c r="K1718" s="380"/>
      <c r="L1718" s="380"/>
      <c r="M1718" s="210"/>
    </row>
    <row r="1719" spans="1:15" s="156" customFormat="1" ht="20.100000000000001" customHeight="1" x14ac:dyDescent="0.2">
      <c r="A1719" s="158"/>
      <c r="B1719" s="384"/>
      <c r="C1719" s="385"/>
      <c r="D1719" s="380"/>
      <c r="E1719" s="380"/>
      <c r="F1719" s="380"/>
      <c r="G1719" s="380"/>
      <c r="H1719" s="380"/>
      <c r="I1719" s="380"/>
      <c r="J1719" s="380"/>
      <c r="K1719" s="380"/>
      <c r="L1719" s="380"/>
      <c r="M1719" s="210"/>
    </row>
    <row r="1720" spans="1:15" ht="20.100000000000001" customHeight="1" x14ac:dyDescent="0.2">
      <c r="B1720" s="384" t="s">
        <v>145</v>
      </c>
      <c r="C1720" s="385"/>
      <c r="D1720" s="386" t="s">
        <v>135</v>
      </c>
      <c r="E1720" s="386"/>
      <c r="F1720" s="386"/>
      <c r="G1720" s="386"/>
      <c r="H1720" s="386"/>
      <c r="I1720" s="386"/>
      <c r="J1720" s="386"/>
      <c r="K1720" s="386"/>
      <c r="L1720" s="386"/>
      <c r="M1720" s="389"/>
      <c r="N1720" s="156"/>
      <c r="O1720" s="156"/>
    </row>
    <row r="1721" spans="1:15" ht="20.100000000000001" customHeight="1" x14ac:dyDescent="0.2">
      <c r="B1721" s="384"/>
      <c r="C1721" s="385"/>
      <c r="D1721" s="386"/>
      <c r="E1721" s="386"/>
      <c r="F1721" s="386"/>
      <c r="G1721" s="386"/>
      <c r="H1721" s="386"/>
      <c r="I1721" s="386"/>
      <c r="J1721" s="386"/>
      <c r="K1721" s="386"/>
      <c r="L1721" s="386"/>
      <c r="M1721" s="389"/>
      <c r="N1721" s="156"/>
      <c r="O1721" s="156"/>
    </row>
    <row r="1722" spans="1:15" ht="20.100000000000001" customHeight="1" x14ac:dyDescent="0.2">
      <c r="B1722" s="384" t="s">
        <v>146</v>
      </c>
      <c r="C1722" s="385"/>
      <c r="D1722" s="386" t="s">
        <v>136</v>
      </c>
      <c r="E1722" s="386"/>
      <c r="F1722" s="386"/>
      <c r="G1722" s="386"/>
      <c r="H1722" s="386"/>
      <c r="I1722" s="386"/>
      <c r="J1722" s="386"/>
      <c r="K1722" s="386"/>
      <c r="L1722" s="386"/>
      <c r="M1722" s="210"/>
      <c r="N1722" s="156"/>
      <c r="O1722" s="156"/>
    </row>
    <row r="1723" spans="1:15" ht="20.100000000000001" customHeight="1" x14ac:dyDescent="0.2">
      <c r="B1723" s="384"/>
      <c r="C1723" s="385"/>
      <c r="D1723" s="386"/>
      <c r="E1723" s="386"/>
      <c r="F1723" s="386"/>
      <c r="G1723" s="386"/>
      <c r="H1723" s="386"/>
      <c r="I1723" s="386"/>
      <c r="J1723" s="386"/>
      <c r="K1723" s="386"/>
      <c r="L1723" s="386"/>
      <c r="M1723" s="210"/>
      <c r="N1723" s="156"/>
      <c r="O1723" s="156"/>
    </row>
    <row r="1724" spans="1:15" ht="20.100000000000001" customHeight="1" x14ac:dyDescent="0.2">
      <c r="B1724" s="384" t="s">
        <v>147</v>
      </c>
      <c r="C1724" s="385"/>
      <c r="D1724" s="386" t="s">
        <v>137</v>
      </c>
      <c r="E1724" s="386"/>
      <c r="F1724" s="386"/>
      <c r="G1724" s="386"/>
      <c r="H1724" s="386"/>
      <c r="I1724" s="386"/>
      <c r="J1724" s="386"/>
      <c r="K1724" s="386"/>
      <c r="L1724" s="386"/>
      <c r="M1724" s="210"/>
      <c r="N1724" s="156"/>
      <c r="O1724" s="156"/>
    </row>
    <row r="1725" spans="1:15" ht="20.100000000000001" customHeight="1" x14ac:dyDescent="0.2">
      <c r="B1725" s="384"/>
      <c r="C1725" s="385"/>
      <c r="D1725" s="386"/>
      <c r="E1725" s="386"/>
      <c r="F1725" s="386"/>
      <c r="G1725" s="386"/>
      <c r="H1725" s="386"/>
      <c r="I1725" s="386"/>
      <c r="J1725" s="386"/>
      <c r="K1725" s="386"/>
      <c r="L1725" s="386"/>
      <c r="M1725" s="210"/>
      <c r="N1725" s="156"/>
      <c r="O1725" s="156"/>
    </row>
    <row r="1726" spans="1:15" ht="20.100000000000001" customHeight="1" x14ac:dyDescent="0.2">
      <c r="B1726" s="384" t="s">
        <v>148</v>
      </c>
      <c r="C1726" s="385"/>
      <c r="D1726" s="386" t="s">
        <v>138</v>
      </c>
      <c r="E1726" s="386"/>
      <c r="F1726" s="386"/>
      <c r="G1726" s="386"/>
      <c r="H1726" s="386"/>
      <c r="I1726" s="386"/>
      <c r="J1726" s="386"/>
      <c r="K1726" s="386"/>
      <c r="L1726" s="386"/>
      <c r="M1726" s="210"/>
      <c r="N1726" s="156"/>
      <c r="O1726" s="156"/>
    </row>
    <row r="1727" spans="1:15" ht="20.100000000000001" customHeight="1" x14ac:dyDescent="0.2">
      <c r="B1727" s="384"/>
      <c r="C1727" s="385"/>
      <c r="D1727" s="386"/>
      <c r="E1727" s="386"/>
      <c r="F1727" s="386"/>
      <c r="G1727" s="386"/>
      <c r="H1727" s="386"/>
      <c r="I1727" s="386"/>
      <c r="J1727" s="386"/>
      <c r="K1727" s="386"/>
      <c r="L1727" s="386"/>
      <c r="M1727" s="210"/>
      <c r="N1727" s="156"/>
      <c r="O1727" s="156"/>
    </row>
    <row r="1728" spans="1:15" ht="20.100000000000001" customHeight="1" x14ac:dyDescent="0.2">
      <c r="B1728" s="384" t="s">
        <v>149</v>
      </c>
      <c r="C1728" s="385"/>
      <c r="D1728" s="386" t="s">
        <v>139</v>
      </c>
      <c r="E1728" s="386"/>
      <c r="F1728" s="386"/>
      <c r="G1728" s="386"/>
      <c r="H1728" s="386"/>
      <c r="I1728" s="386"/>
      <c r="J1728" s="386"/>
      <c r="K1728" s="386"/>
      <c r="L1728" s="386"/>
      <c r="M1728" s="210"/>
      <c r="N1728" s="156"/>
      <c r="O1728" s="156"/>
    </row>
    <row r="1729" spans="2:15" ht="20.100000000000001" customHeight="1" x14ac:dyDescent="0.2">
      <c r="B1729" s="384"/>
      <c r="C1729" s="385"/>
      <c r="D1729" s="386"/>
      <c r="E1729" s="386"/>
      <c r="F1729" s="386"/>
      <c r="G1729" s="386"/>
      <c r="H1729" s="386"/>
      <c r="I1729" s="386"/>
      <c r="J1729" s="386"/>
      <c r="K1729" s="386"/>
      <c r="L1729" s="386"/>
      <c r="M1729" s="210"/>
      <c r="N1729" s="156"/>
      <c r="O1729" s="156"/>
    </row>
    <row r="1730" spans="2:15" ht="20.100000000000001" customHeight="1" x14ac:dyDescent="0.2">
      <c r="B1730" s="384" t="s">
        <v>150</v>
      </c>
      <c r="C1730" s="385"/>
      <c r="D1730" s="386" t="s">
        <v>140</v>
      </c>
      <c r="E1730" s="386"/>
      <c r="F1730" s="386"/>
      <c r="G1730" s="386"/>
      <c r="H1730" s="386"/>
      <c r="I1730" s="386"/>
      <c r="J1730" s="386"/>
      <c r="K1730" s="386"/>
      <c r="L1730" s="386"/>
      <c r="M1730" s="389"/>
    </row>
    <row r="1731" spans="2:15" ht="20.100000000000001" customHeight="1" thickBot="1" x14ac:dyDescent="0.25">
      <c r="B1731" s="387"/>
      <c r="C1731" s="388"/>
      <c r="D1731" s="393"/>
      <c r="E1731" s="393"/>
      <c r="F1731" s="393"/>
      <c r="G1731" s="393"/>
      <c r="H1731" s="393"/>
      <c r="I1731" s="393"/>
      <c r="J1731" s="393"/>
      <c r="K1731" s="393"/>
      <c r="L1731" s="393"/>
      <c r="M1731" s="394"/>
    </row>
    <row r="1732" spans="2:15" ht="35.1" customHeight="1" thickTop="1" x14ac:dyDescent="0.2">
      <c r="B1732" s="146"/>
      <c r="C1732" s="146"/>
      <c r="D1732" s="146"/>
      <c r="E1732" s="146"/>
      <c r="F1732" s="146"/>
      <c r="G1732" s="146"/>
      <c r="H1732" s="146"/>
      <c r="I1732" s="146"/>
      <c r="J1732" s="146"/>
      <c r="K1732" s="146"/>
      <c r="L1732" s="146"/>
      <c r="M1732" s="146"/>
    </row>
    <row r="1733" spans="2:15" ht="20.100000000000001" customHeight="1" x14ac:dyDescent="0.2">
      <c r="B1733" s="145"/>
      <c r="C1733" s="145"/>
      <c r="D1733" s="145"/>
      <c r="E1733" s="145"/>
      <c r="F1733" s="145"/>
      <c r="G1733" s="145"/>
      <c r="H1733" s="145"/>
      <c r="I1733" s="145"/>
      <c r="J1733" s="145"/>
      <c r="K1733" s="145"/>
      <c r="L1733" s="145"/>
      <c r="M1733" s="145"/>
    </row>
    <row r="1734" spans="2:15" ht="20.100000000000001" customHeight="1" x14ac:dyDescent="0.2">
      <c r="B1734" s="145"/>
      <c r="C1734" s="145"/>
      <c r="D1734" s="145"/>
      <c r="E1734" s="145"/>
      <c r="F1734" s="145"/>
      <c r="G1734" s="145"/>
      <c r="H1734" s="145"/>
      <c r="I1734" s="145"/>
      <c r="J1734" s="145"/>
      <c r="K1734" s="145"/>
      <c r="L1734" s="145"/>
      <c r="M1734" s="145"/>
    </row>
    <row r="1735" spans="2:15" ht="20.100000000000001" customHeight="1" x14ac:dyDescent="0.2">
      <c r="B1735" s="145"/>
      <c r="C1735" s="145"/>
      <c r="D1735" s="145"/>
      <c r="E1735" s="145"/>
      <c r="F1735" s="145"/>
      <c r="G1735" s="145"/>
      <c r="H1735" s="145"/>
      <c r="I1735" s="145"/>
      <c r="J1735" s="145"/>
      <c r="K1735" s="145"/>
      <c r="L1735" s="145"/>
      <c r="M1735" s="145"/>
    </row>
    <row r="1736" spans="2:15" ht="20.100000000000001" customHeight="1" x14ac:dyDescent="0.2">
      <c r="B1736" s="145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5"/>
    </row>
    <row r="1737" spans="2:15" ht="20.100000000000001" customHeight="1" x14ac:dyDescent="0.2">
      <c r="B1737" s="145"/>
      <c r="C1737" s="145"/>
      <c r="D1737" s="145"/>
      <c r="E1737" s="145"/>
      <c r="F1737" s="145"/>
      <c r="G1737" s="145"/>
      <c r="H1737" s="145"/>
      <c r="I1737" s="145"/>
      <c r="J1737" s="145"/>
      <c r="K1737" s="145"/>
      <c r="L1737" s="145"/>
      <c r="M1737" s="145"/>
    </row>
    <row r="1738" spans="2:15" ht="20.100000000000001" customHeight="1" x14ac:dyDescent="0.2">
      <c r="B1738" s="145"/>
      <c r="C1738" s="145"/>
      <c r="D1738" s="145"/>
      <c r="E1738" s="145"/>
      <c r="F1738" s="145"/>
      <c r="G1738" s="145"/>
      <c r="H1738" s="145"/>
      <c r="I1738" s="145"/>
      <c r="J1738" s="145"/>
      <c r="K1738" s="145"/>
      <c r="L1738" s="145"/>
      <c r="M1738" s="145"/>
    </row>
    <row r="1739" spans="2:15" ht="20.100000000000001" customHeight="1" x14ac:dyDescent="0.2">
      <c r="B1739" s="145"/>
      <c r="C1739" s="145"/>
      <c r="D1739" s="145"/>
      <c r="E1739" s="145"/>
      <c r="F1739" s="145"/>
      <c r="G1739" s="145"/>
      <c r="H1739" s="145"/>
      <c r="I1739" s="145"/>
      <c r="J1739" s="145"/>
      <c r="K1739" s="145"/>
      <c r="L1739" s="145"/>
      <c r="M1739" s="145"/>
    </row>
    <row r="1740" spans="2:15" ht="20.100000000000001" customHeight="1" x14ac:dyDescent="0.2">
      <c r="B1740" s="145"/>
      <c r="C1740" s="145"/>
      <c r="D1740" s="145"/>
      <c r="E1740" s="145"/>
      <c r="F1740" s="145"/>
      <c r="G1740" s="145"/>
      <c r="H1740" s="145"/>
      <c r="I1740" s="145"/>
      <c r="J1740" s="145"/>
      <c r="K1740" s="145"/>
      <c r="L1740" s="145"/>
      <c r="M1740" s="145"/>
    </row>
    <row r="1741" spans="2:15" ht="20.100000000000001" customHeight="1" x14ac:dyDescent="0.2">
      <c r="B1741" s="145"/>
      <c r="C1741" s="145"/>
      <c r="D1741" s="145"/>
      <c r="E1741" s="145"/>
      <c r="F1741" s="145"/>
      <c r="G1741" s="145"/>
      <c r="H1741" s="145"/>
      <c r="I1741" s="145"/>
      <c r="J1741" s="145"/>
      <c r="K1741" s="145"/>
      <c r="L1741" s="145"/>
      <c r="M1741" s="145"/>
    </row>
    <row r="1742" spans="2:15" ht="20.100000000000001" customHeight="1" x14ac:dyDescent="0.2">
      <c r="B1742" s="145"/>
      <c r="C1742" s="145"/>
      <c r="D1742" s="145"/>
      <c r="E1742" s="145"/>
      <c r="F1742" s="145"/>
      <c r="G1742" s="145"/>
      <c r="H1742" s="145"/>
      <c r="I1742" s="145"/>
      <c r="J1742" s="145"/>
      <c r="K1742" s="145"/>
      <c r="L1742" s="145"/>
      <c r="M1742" s="145"/>
    </row>
    <row r="1743" spans="2:15" ht="20.100000000000001" customHeight="1" x14ac:dyDescent="0.2">
      <c r="B1743" s="145"/>
      <c r="C1743" s="145"/>
      <c r="D1743" s="145"/>
      <c r="E1743" s="145"/>
      <c r="F1743" s="145"/>
      <c r="G1743" s="145"/>
      <c r="H1743" s="145"/>
      <c r="I1743" s="145"/>
      <c r="J1743" s="145"/>
      <c r="K1743" s="145"/>
      <c r="L1743" s="145"/>
      <c r="M1743" s="145"/>
    </row>
    <row r="1744" spans="2:15" ht="20.100000000000001" customHeight="1" x14ac:dyDescent="0.2">
      <c r="B1744" s="145"/>
      <c r="C1744" s="145"/>
      <c r="D1744" s="145"/>
      <c r="E1744" s="145"/>
      <c r="F1744" s="145"/>
      <c r="G1744" s="145"/>
      <c r="H1744" s="145"/>
      <c r="I1744" s="145"/>
      <c r="J1744" s="145"/>
      <c r="K1744" s="145"/>
      <c r="L1744" s="145"/>
      <c r="M1744" s="145"/>
    </row>
    <row r="1745" spans="2:13" ht="20.100000000000001" customHeight="1" x14ac:dyDescent="0.2">
      <c r="B1745" s="145"/>
      <c r="C1745" s="145"/>
      <c r="D1745" s="145"/>
      <c r="E1745" s="145"/>
      <c r="F1745" s="145"/>
      <c r="G1745" s="145"/>
      <c r="H1745" s="145"/>
      <c r="I1745" s="145"/>
      <c r="J1745" s="145"/>
      <c r="K1745" s="145"/>
      <c r="L1745" s="145"/>
      <c r="M1745" s="145"/>
    </row>
    <row r="1746" spans="2:13" ht="20.100000000000001" customHeight="1" x14ac:dyDescent="0.2">
      <c r="B1746" s="145"/>
      <c r="C1746" s="145"/>
      <c r="D1746" s="145"/>
      <c r="E1746" s="145"/>
      <c r="F1746" s="145"/>
      <c r="G1746" s="145"/>
      <c r="H1746" s="145"/>
      <c r="I1746" s="145"/>
      <c r="J1746" s="145"/>
      <c r="K1746" s="145"/>
      <c r="L1746" s="145"/>
      <c r="M1746" s="145"/>
    </row>
    <row r="1747" spans="2:13" ht="20.100000000000001" customHeight="1" x14ac:dyDescent="0.2">
      <c r="B1747" s="145"/>
      <c r="C1747" s="145"/>
      <c r="D1747" s="145"/>
      <c r="E1747" s="145"/>
      <c r="F1747" s="145"/>
      <c r="G1747" s="145"/>
      <c r="H1747" s="145"/>
      <c r="I1747" s="145"/>
      <c r="J1747" s="145"/>
      <c r="K1747" s="145"/>
      <c r="L1747" s="145"/>
      <c r="M1747" s="145"/>
    </row>
    <row r="1748" spans="2:13" ht="20.100000000000001" customHeight="1" x14ac:dyDescent="0.2">
      <c r="B1748" s="145"/>
      <c r="C1748" s="145"/>
      <c r="D1748" s="145"/>
      <c r="E1748" s="145"/>
      <c r="F1748" s="145"/>
      <c r="G1748" s="145"/>
      <c r="H1748" s="145"/>
      <c r="I1748" s="145"/>
      <c r="J1748" s="145"/>
      <c r="K1748" s="145"/>
      <c r="L1748" s="145"/>
      <c r="M1748" s="145"/>
    </row>
    <row r="1749" spans="2:13" ht="20.100000000000001" customHeight="1" x14ac:dyDescent="0.2">
      <c r="B1749" s="145"/>
      <c r="C1749" s="145"/>
      <c r="D1749" s="145"/>
      <c r="E1749" s="145"/>
      <c r="F1749" s="145"/>
      <c r="G1749" s="145"/>
      <c r="H1749" s="145"/>
      <c r="I1749" s="145"/>
      <c r="J1749" s="145"/>
      <c r="K1749" s="145"/>
      <c r="L1749" s="145"/>
      <c r="M1749" s="145"/>
    </row>
    <row r="1750" spans="2:13" ht="20.100000000000001" customHeight="1" x14ac:dyDescent="0.2">
      <c r="B1750" s="145"/>
      <c r="C1750" s="145"/>
      <c r="D1750" s="145"/>
      <c r="E1750" s="145"/>
      <c r="F1750" s="145"/>
      <c r="G1750" s="145"/>
      <c r="H1750" s="145"/>
      <c r="I1750" s="145"/>
      <c r="J1750" s="145"/>
      <c r="K1750" s="145"/>
      <c r="L1750" s="145"/>
      <c r="M1750" s="145"/>
    </row>
    <row r="1751" spans="2:13" ht="20.100000000000001" customHeight="1" x14ac:dyDescent="0.2">
      <c r="B1751" s="145"/>
      <c r="C1751" s="145"/>
      <c r="D1751" s="145"/>
      <c r="E1751" s="145"/>
      <c r="F1751" s="145"/>
      <c r="G1751" s="145"/>
      <c r="H1751" s="145"/>
      <c r="I1751" s="145"/>
      <c r="J1751" s="145"/>
      <c r="K1751" s="145"/>
      <c r="L1751" s="145"/>
      <c r="M1751" s="145"/>
    </row>
    <row r="1752" spans="2:13" ht="20.100000000000001" customHeight="1" x14ac:dyDescent="0.2">
      <c r="B1752" s="145"/>
      <c r="C1752" s="145"/>
      <c r="D1752" s="145"/>
      <c r="E1752" s="145"/>
      <c r="F1752" s="145"/>
      <c r="G1752" s="145"/>
      <c r="H1752" s="145"/>
      <c r="I1752" s="145"/>
      <c r="J1752" s="145"/>
      <c r="K1752" s="145"/>
      <c r="L1752" s="145"/>
      <c r="M1752" s="145"/>
    </row>
    <row r="1753" spans="2:13" ht="20.100000000000001" customHeight="1" x14ac:dyDescent="0.2">
      <c r="B1753" s="145"/>
      <c r="C1753" s="145"/>
      <c r="D1753" s="145"/>
      <c r="E1753" s="145"/>
      <c r="F1753" s="145"/>
      <c r="G1753" s="145"/>
      <c r="H1753" s="145"/>
      <c r="I1753" s="145"/>
      <c r="J1753" s="145"/>
      <c r="K1753" s="145"/>
      <c r="L1753" s="145"/>
      <c r="M1753" s="145"/>
    </row>
    <row r="1754" spans="2:13" ht="20.100000000000001" customHeight="1" x14ac:dyDescent="0.2">
      <c r="B1754" s="145"/>
      <c r="C1754" s="145"/>
      <c r="D1754" s="145"/>
      <c r="E1754" s="145"/>
      <c r="F1754" s="145"/>
      <c r="G1754" s="145"/>
      <c r="H1754" s="145"/>
      <c r="I1754" s="145"/>
      <c r="J1754" s="145"/>
      <c r="K1754" s="145"/>
      <c r="L1754" s="145"/>
      <c r="M1754" s="145"/>
    </row>
    <row r="1755" spans="2:13" ht="20.100000000000001" customHeight="1" x14ac:dyDescent="0.2">
      <c r="B1755" s="145"/>
      <c r="C1755" s="145"/>
      <c r="D1755" s="145"/>
      <c r="E1755" s="145"/>
      <c r="F1755" s="145"/>
      <c r="G1755" s="145"/>
      <c r="H1755" s="145"/>
      <c r="I1755" s="145"/>
      <c r="J1755" s="145"/>
      <c r="K1755" s="145"/>
      <c r="L1755" s="145"/>
      <c r="M1755" s="145"/>
    </row>
    <row r="1756" spans="2:13" ht="20.100000000000001" customHeight="1" x14ac:dyDescent="0.2">
      <c r="B1756" s="145"/>
      <c r="C1756" s="145"/>
      <c r="D1756" s="145"/>
      <c r="E1756" s="145"/>
      <c r="F1756" s="145"/>
      <c r="G1756" s="145"/>
      <c r="H1756" s="145"/>
      <c r="I1756" s="145"/>
      <c r="J1756" s="145"/>
      <c r="K1756" s="145"/>
      <c r="L1756" s="145"/>
      <c r="M1756" s="145"/>
    </row>
    <row r="1757" spans="2:13" ht="20.100000000000001" customHeight="1" x14ac:dyDescent="0.2">
      <c r="B1757" s="145"/>
      <c r="C1757" s="145"/>
      <c r="D1757" s="145"/>
      <c r="E1757" s="145"/>
      <c r="F1757" s="145"/>
      <c r="G1757" s="145"/>
      <c r="H1757" s="145"/>
      <c r="I1757" s="145"/>
      <c r="J1757" s="145"/>
      <c r="K1757" s="145"/>
      <c r="L1757" s="145"/>
      <c r="M1757" s="145"/>
    </row>
    <row r="1758" spans="2:13" ht="20.100000000000001" customHeight="1" x14ac:dyDescent="0.2">
      <c r="B1758" s="145"/>
      <c r="C1758" s="145"/>
      <c r="D1758" s="145"/>
      <c r="E1758" s="145"/>
      <c r="F1758" s="145"/>
      <c r="G1758" s="145"/>
      <c r="H1758" s="145"/>
      <c r="I1758" s="145"/>
      <c r="J1758" s="145"/>
      <c r="K1758" s="145"/>
      <c r="L1758" s="145"/>
      <c r="M1758" s="145"/>
    </row>
    <row r="1759" spans="2:13" ht="20.100000000000001" customHeight="1" x14ac:dyDescent="0.2">
      <c r="B1759" s="145"/>
      <c r="C1759" s="145"/>
      <c r="D1759" s="145"/>
      <c r="E1759" s="145"/>
      <c r="F1759" s="145"/>
      <c r="G1759" s="145"/>
      <c r="H1759" s="145"/>
      <c r="I1759" s="145"/>
      <c r="J1759" s="145"/>
      <c r="K1759" s="145"/>
      <c r="L1759" s="145"/>
      <c r="M1759" s="145"/>
    </row>
    <row r="1760" spans="2:13" ht="20.100000000000001" customHeight="1" x14ac:dyDescent="0.2">
      <c r="B1760" s="145"/>
      <c r="C1760" s="145"/>
      <c r="D1760" s="145"/>
      <c r="E1760" s="145"/>
      <c r="F1760" s="145"/>
      <c r="G1760" s="145"/>
      <c r="H1760" s="145"/>
      <c r="I1760" s="145"/>
      <c r="J1760" s="145"/>
      <c r="K1760" s="145"/>
      <c r="L1760" s="145"/>
      <c r="M1760" s="145"/>
    </row>
    <row r="1761" spans="2:15" ht="20.100000000000001" customHeight="1" x14ac:dyDescent="0.2">
      <c r="B1761" s="145"/>
      <c r="C1761" s="145"/>
      <c r="D1761" s="145"/>
      <c r="E1761" s="145"/>
      <c r="F1761" s="145"/>
      <c r="G1761" s="145"/>
      <c r="H1761" s="145"/>
      <c r="I1761" s="145"/>
      <c r="J1761" s="145"/>
      <c r="K1761" s="145"/>
      <c r="L1761" s="145"/>
      <c r="M1761" s="145"/>
    </row>
    <row r="1762" spans="2:15" ht="20.100000000000001" customHeight="1" x14ac:dyDescent="0.2">
      <c r="B1762" s="145"/>
      <c r="C1762" s="145"/>
      <c r="D1762" s="145"/>
      <c r="E1762" s="145"/>
      <c r="F1762" s="145"/>
      <c r="G1762" s="145"/>
      <c r="H1762" s="145"/>
      <c r="I1762" s="145"/>
      <c r="J1762" s="145"/>
      <c r="K1762" s="145"/>
      <c r="L1762" s="145"/>
      <c r="M1762" s="145"/>
    </row>
    <row r="1763" spans="2:15" ht="20.100000000000001" customHeight="1" x14ac:dyDescent="0.2">
      <c r="B1763" s="145"/>
      <c r="C1763" s="145"/>
      <c r="D1763" s="145"/>
      <c r="E1763" s="145"/>
      <c r="F1763" s="145"/>
      <c r="G1763" s="145"/>
      <c r="H1763" s="145"/>
      <c r="I1763" s="145"/>
      <c r="J1763" s="145"/>
      <c r="K1763" s="145"/>
      <c r="L1763" s="145"/>
      <c r="M1763" s="145"/>
    </row>
    <row r="1764" spans="2:15" ht="20.100000000000001" customHeight="1" x14ac:dyDescent="0.2">
      <c r="B1764" s="145"/>
      <c r="C1764" s="145"/>
      <c r="D1764" s="145"/>
      <c r="E1764" s="145"/>
      <c r="F1764" s="145"/>
      <c r="G1764" s="145"/>
      <c r="H1764" s="145"/>
      <c r="I1764" s="145"/>
      <c r="J1764" s="145"/>
      <c r="K1764" s="145"/>
      <c r="L1764" s="145"/>
      <c r="M1764" s="145"/>
    </row>
    <row r="1765" spans="2:15" ht="20.100000000000001" customHeight="1" x14ac:dyDescent="0.2">
      <c r="B1765" s="145"/>
      <c r="C1765" s="145"/>
      <c r="D1765" s="145"/>
      <c r="E1765" s="145"/>
      <c r="F1765" s="145"/>
      <c r="G1765" s="145"/>
      <c r="H1765" s="145"/>
      <c r="I1765" s="145"/>
      <c r="J1765" s="145"/>
      <c r="K1765" s="145"/>
      <c r="L1765" s="145"/>
      <c r="M1765" s="145"/>
    </row>
    <row r="1766" spans="2:15" ht="20.100000000000001" customHeight="1" x14ac:dyDescent="0.2">
      <c r="B1766" s="145"/>
      <c r="C1766" s="145"/>
      <c r="D1766" s="145"/>
      <c r="E1766" s="145"/>
      <c r="F1766" s="145"/>
      <c r="G1766" s="145"/>
      <c r="H1766" s="145"/>
      <c r="I1766" s="145"/>
      <c r="J1766" s="145"/>
      <c r="K1766" s="145"/>
      <c r="L1766" s="145"/>
      <c r="M1766" s="145"/>
    </row>
    <row r="1767" spans="2:15" ht="20.100000000000001" customHeight="1" x14ac:dyDescent="0.2">
      <c r="B1767" s="145"/>
      <c r="C1767" s="145"/>
      <c r="D1767" s="145"/>
      <c r="E1767" s="145"/>
      <c r="F1767" s="145"/>
      <c r="G1767" s="145"/>
      <c r="H1767" s="145"/>
      <c r="I1767" s="145"/>
      <c r="J1767" s="145"/>
      <c r="K1767" s="145"/>
      <c r="L1767" s="145"/>
      <c r="M1767" s="145"/>
    </row>
    <row r="1768" spans="2:15" ht="20.100000000000001" customHeight="1" x14ac:dyDescent="0.2">
      <c r="B1768" s="145"/>
      <c r="C1768" s="145"/>
      <c r="D1768" s="145"/>
      <c r="E1768" s="145"/>
      <c r="F1768" s="145"/>
      <c r="G1768" s="145"/>
      <c r="H1768" s="145"/>
      <c r="I1768" s="145"/>
      <c r="J1768" s="145"/>
      <c r="K1768" s="145"/>
      <c r="L1768" s="145"/>
      <c r="M1768" s="145"/>
    </row>
    <row r="1769" spans="2:15" ht="20.100000000000001" customHeight="1" x14ac:dyDescent="0.2">
      <c r="B1769" s="145"/>
      <c r="C1769" s="145"/>
      <c r="D1769" s="145"/>
      <c r="E1769" s="145"/>
      <c r="F1769" s="145"/>
      <c r="G1769" s="145"/>
      <c r="H1769" s="145"/>
      <c r="I1769" s="145"/>
      <c r="J1769" s="145"/>
      <c r="K1769" s="145"/>
      <c r="L1769" s="145"/>
      <c r="M1769" s="145"/>
    </row>
    <row r="1770" spans="2:15" ht="20.100000000000001" customHeight="1" x14ac:dyDescent="0.2">
      <c r="B1770" s="145"/>
      <c r="C1770" s="145"/>
      <c r="D1770" s="145"/>
      <c r="E1770" s="145"/>
      <c r="F1770" s="145"/>
      <c r="G1770" s="145"/>
      <c r="H1770" s="145"/>
      <c r="I1770" s="145"/>
      <c r="J1770" s="145"/>
      <c r="K1770" s="145"/>
      <c r="L1770" s="145"/>
      <c r="M1770" s="145"/>
    </row>
    <row r="1771" spans="2:15" ht="20.100000000000001" customHeight="1" x14ac:dyDescent="0.2">
      <c r="B1771" s="147"/>
      <c r="C1771" s="147"/>
      <c r="D1771" s="147"/>
      <c r="E1771" s="147"/>
      <c r="F1771" s="147"/>
      <c r="G1771" s="147"/>
      <c r="H1771" s="147"/>
      <c r="I1771" s="147"/>
      <c r="J1771" s="147"/>
      <c r="K1771" s="147"/>
      <c r="L1771" s="147"/>
      <c r="M1771" s="147"/>
    </row>
    <row r="1772" spans="2:15" ht="20.100000000000001" customHeight="1" x14ac:dyDescent="0.2">
      <c r="B1772" s="147"/>
      <c r="C1772" s="147"/>
      <c r="D1772" s="147"/>
      <c r="E1772" s="147"/>
      <c r="F1772" s="147"/>
      <c r="G1772" s="147"/>
      <c r="H1772" s="147"/>
      <c r="I1772" s="147"/>
      <c r="J1772" s="147"/>
      <c r="K1772" s="147"/>
      <c r="L1772" s="147"/>
      <c r="M1772" s="147"/>
    </row>
    <row r="1773" spans="2:15" ht="20.100000000000001" customHeight="1" x14ac:dyDescent="0.2">
      <c r="B1773" s="145"/>
      <c r="C1773" s="145"/>
      <c r="D1773" s="145"/>
      <c r="E1773" s="145"/>
      <c r="F1773" s="145"/>
      <c r="G1773" s="145"/>
      <c r="H1773" s="145"/>
      <c r="I1773" s="145"/>
      <c r="J1773" s="145"/>
      <c r="K1773" s="145"/>
      <c r="L1773" s="145"/>
      <c r="M1773" s="145"/>
    </row>
    <row r="1774" spans="2:15" ht="20.100000000000001" customHeight="1" x14ac:dyDescent="0.2">
      <c r="B1774" s="145"/>
      <c r="C1774" s="145"/>
      <c r="D1774" s="145"/>
      <c r="E1774" s="145"/>
      <c r="F1774" s="145"/>
      <c r="G1774" s="145"/>
      <c r="H1774" s="145"/>
      <c r="I1774" s="145"/>
      <c r="J1774" s="145"/>
      <c r="K1774" s="145"/>
      <c r="L1774" s="145"/>
      <c r="M1774" s="145"/>
    </row>
    <row r="1775" spans="2:15" ht="20.100000000000001" customHeight="1" x14ac:dyDescent="0.2">
      <c r="B1775" s="174"/>
      <c r="C1775" s="174"/>
      <c r="D1775" s="174"/>
      <c r="E1775" s="174"/>
      <c r="F1775" s="174"/>
      <c r="G1775" s="174"/>
      <c r="H1775" s="174"/>
      <c r="I1775" s="174"/>
      <c r="J1775" s="174"/>
      <c r="K1775" s="174"/>
      <c r="L1775" s="174"/>
      <c r="M1775" s="174"/>
    </row>
    <row r="1776" spans="2:15" ht="20.100000000000001" customHeight="1" x14ac:dyDescent="0.2">
      <c r="B1776" s="144" t="s">
        <v>129</v>
      </c>
      <c r="C1776" s="144"/>
      <c r="D1776" s="144"/>
      <c r="E1776" s="144"/>
      <c r="F1776" s="144"/>
      <c r="G1776" s="144"/>
      <c r="H1776" s="144"/>
      <c r="I1776" s="144"/>
      <c r="J1776" s="144"/>
      <c r="K1776" s="144"/>
      <c r="L1776" s="144"/>
      <c r="M1776" s="144"/>
      <c r="N1776" s="119"/>
      <c r="O1776" s="119"/>
    </row>
    <row r="1777" spans="2:15" s="84" customFormat="1" ht="20.100000000000001" customHeight="1" x14ac:dyDescent="0.2">
      <c r="B1777" s="145"/>
      <c r="C1777" s="145"/>
      <c r="D1777" s="145"/>
      <c r="E1777" s="145"/>
      <c r="F1777" s="145"/>
      <c r="G1777" s="145"/>
      <c r="H1777" s="145"/>
      <c r="I1777" s="145"/>
      <c r="J1777" s="145"/>
      <c r="K1777" s="145"/>
      <c r="L1777" s="145"/>
      <c r="M1777" s="145"/>
      <c r="N1777" s="13"/>
      <c r="O1777" s="13"/>
    </row>
    <row r="1778" spans="2:15" ht="20.100000000000001" customHeight="1" x14ac:dyDescent="0.2">
      <c r="B1778" s="174"/>
      <c r="C1778" s="174"/>
      <c r="D1778" s="174"/>
      <c r="E1778" s="174"/>
      <c r="F1778" s="174"/>
      <c r="G1778" s="174"/>
      <c r="H1778" s="174"/>
      <c r="I1778" s="174"/>
      <c r="J1778" s="174"/>
      <c r="K1778" s="174"/>
      <c r="L1778" s="174"/>
      <c r="M1778" s="174"/>
      <c r="N1778" s="13"/>
      <c r="O1778" s="13"/>
    </row>
    <row r="1779" spans="2:15" ht="20.100000000000001" customHeight="1" x14ac:dyDescent="0.2">
      <c r="B1779" s="145"/>
      <c r="C1779" s="145"/>
      <c r="D1779" s="145"/>
      <c r="E1779" s="145"/>
      <c r="F1779" s="145"/>
      <c r="G1779" s="145"/>
      <c r="H1779" s="145"/>
      <c r="I1779" s="145"/>
      <c r="J1779" s="145"/>
      <c r="K1779" s="145"/>
      <c r="L1779" s="145"/>
      <c r="M1779" s="145"/>
      <c r="N1779" s="13"/>
      <c r="O1779" s="13"/>
    </row>
    <row r="1780" spans="2:15" ht="20.100000000000001" customHeight="1" x14ac:dyDescent="0.2">
      <c r="B1780" s="145"/>
      <c r="C1780" s="145"/>
      <c r="D1780" s="145"/>
      <c r="E1780" s="145"/>
      <c r="F1780" s="145"/>
      <c r="G1780" s="145"/>
      <c r="H1780" s="145"/>
      <c r="I1780" s="145"/>
      <c r="J1780" s="145"/>
      <c r="K1780" s="145"/>
      <c r="L1780" s="145"/>
      <c r="M1780" s="145"/>
      <c r="N1780" s="13"/>
      <c r="O1780" s="13"/>
    </row>
    <row r="1781" spans="2:15" ht="20.100000000000001" customHeight="1" x14ac:dyDescent="0.2">
      <c r="B1781" s="145"/>
      <c r="C1781" s="145"/>
      <c r="D1781" s="145"/>
      <c r="E1781" s="145"/>
      <c r="F1781" s="145"/>
      <c r="G1781" s="145"/>
      <c r="H1781" s="145"/>
      <c r="I1781" s="145"/>
      <c r="J1781" s="145"/>
      <c r="K1781" s="145"/>
      <c r="L1781" s="145"/>
      <c r="M1781" s="145"/>
      <c r="N1781" s="13"/>
      <c r="O1781" s="13"/>
    </row>
    <row r="1782" spans="2:15" ht="20.100000000000001" customHeight="1" x14ac:dyDescent="0.2">
      <c r="B1782" s="145"/>
      <c r="C1782" s="145"/>
      <c r="D1782" s="145"/>
      <c r="E1782" s="145"/>
      <c r="F1782" s="145"/>
      <c r="G1782" s="145"/>
      <c r="H1782" s="145"/>
      <c r="I1782" s="145"/>
      <c r="J1782" s="145"/>
      <c r="K1782" s="145"/>
      <c r="L1782" s="145"/>
      <c r="M1782" s="145"/>
      <c r="N1782" s="13"/>
      <c r="O1782" s="13"/>
    </row>
    <row r="1783" spans="2:15" ht="20.100000000000001" customHeight="1" x14ac:dyDescent="0.2">
      <c r="B1783" s="145"/>
      <c r="C1783" s="145"/>
      <c r="D1783" s="145"/>
      <c r="E1783" s="145"/>
      <c r="F1783" s="145"/>
      <c r="G1783" s="145"/>
      <c r="H1783" s="145"/>
      <c r="I1783" s="145"/>
      <c r="J1783" s="145"/>
      <c r="K1783" s="145"/>
      <c r="L1783" s="145"/>
      <c r="M1783" s="145"/>
      <c r="N1783" s="13"/>
      <c r="O1783" s="13"/>
    </row>
    <row r="1784" spans="2:15" ht="20.100000000000001" customHeight="1" x14ac:dyDescent="0.2">
      <c r="B1784" s="145"/>
      <c r="C1784" s="145"/>
      <c r="D1784" s="145"/>
      <c r="E1784" s="145"/>
      <c r="F1784" s="145"/>
      <c r="G1784" s="145"/>
      <c r="H1784" s="145"/>
      <c r="I1784" s="145"/>
      <c r="J1784" s="145"/>
      <c r="K1784" s="145"/>
      <c r="L1784" s="145"/>
      <c r="M1784" s="145"/>
      <c r="N1784" s="13"/>
      <c r="O1784" s="13"/>
    </row>
    <row r="1785" spans="2:15" ht="20.100000000000001" customHeight="1" x14ac:dyDescent="0.2">
      <c r="B1785" s="145"/>
      <c r="C1785" s="145"/>
      <c r="D1785" s="145"/>
      <c r="E1785" s="145"/>
      <c r="F1785" s="145"/>
      <c r="G1785" s="145"/>
      <c r="H1785" s="145"/>
      <c r="I1785" s="145"/>
      <c r="J1785" s="145"/>
      <c r="K1785" s="145"/>
      <c r="L1785" s="145"/>
      <c r="M1785" s="145"/>
      <c r="N1785" s="13"/>
      <c r="O1785" s="13"/>
    </row>
    <row r="1786" spans="2:15" ht="20.100000000000001" customHeight="1" x14ac:dyDescent="0.2">
      <c r="B1786" s="145"/>
      <c r="C1786" s="145"/>
      <c r="D1786" s="145"/>
      <c r="E1786" s="145"/>
      <c r="F1786" s="145"/>
      <c r="G1786" s="145"/>
      <c r="H1786" s="145"/>
      <c r="I1786" s="145"/>
      <c r="J1786" s="145"/>
      <c r="K1786" s="145"/>
      <c r="L1786" s="145"/>
      <c r="M1786" s="145"/>
      <c r="N1786" s="13"/>
      <c r="O1786" s="13"/>
    </row>
    <row r="1787" spans="2:15" ht="20.100000000000001" customHeight="1" x14ac:dyDescent="0.2">
      <c r="B1787" s="145"/>
      <c r="C1787" s="145"/>
      <c r="D1787" s="145"/>
      <c r="E1787" s="145"/>
      <c r="F1787" s="145"/>
      <c r="G1787" s="145"/>
      <c r="H1787" s="145"/>
      <c r="I1787" s="145"/>
      <c r="J1787" s="145"/>
      <c r="K1787" s="145"/>
      <c r="L1787" s="145"/>
      <c r="M1787" s="145"/>
      <c r="N1787" s="13"/>
      <c r="O1787" s="13"/>
    </row>
    <row r="1788" spans="2:15" ht="20.100000000000001" customHeight="1" x14ac:dyDescent="0.2">
      <c r="B1788" s="145"/>
      <c r="C1788" s="145"/>
      <c r="D1788" s="145"/>
      <c r="E1788" s="145"/>
      <c r="F1788" s="145"/>
      <c r="G1788" s="145"/>
      <c r="H1788" s="145"/>
      <c r="I1788" s="145"/>
      <c r="J1788" s="145"/>
      <c r="K1788" s="145"/>
      <c r="L1788" s="145"/>
      <c r="M1788" s="145"/>
      <c r="N1788" s="13"/>
      <c r="O1788" s="13"/>
    </row>
    <row r="1789" spans="2:15" ht="20.100000000000001" customHeight="1" x14ac:dyDescent="0.2">
      <c r="B1789" s="145"/>
      <c r="C1789" s="145"/>
      <c r="D1789" s="145"/>
      <c r="E1789" s="145"/>
      <c r="F1789" s="145"/>
      <c r="G1789" s="145"/>
      <c r="H1789" s="145"/>
      <c r="I1789" s="145"/>
      <c r="J1789" s="145"/>
      <c r="K1789" s="145"/>
      <c r="L1789" s="145"/>
      <c r="M1789" s="145"/>
      <c r="N1789" s="13"/>
      <c r="O1789" s="13"/>
    </row>
    <row r="1790" spans="2:15" ht="20.100000000000001" customHeight="1" x14ac:dyDescent="0.2">
      <c r="B1790" s="145"/>
      <c r="C1790" s="145"/>
      <c r="D1790" s="145"/>
      <c r="E1790" s="145"/>
      <c r="F1790" s="145"/>
      <c r="G1790" s="145"/>
      <c r="H1790" s="145"/>
      <c r="I1790" s="145"/>
      <c r="J1790" s="145"/>
      <c r="K1790" s="145"/>
      <c r="L1790" s="145"/>
      <c r="M1790" s="145"/>
      <c r="N1790" s="13"/>
      <c r="O1790" s="13"/>
    </row>
    <row r="1791" spans="2:15" ht="20.100000000000001" customHeight="1" x14ac:dyDescent="0.2">
      <c r="B1791" s="145"/>
      <c r="C1791" s="145"/>
      <c r="D1791" s="145"/>
      <c r="E1791" s="145"/>
      <c r="F1791" s="145"/>
      <c r="G1791" s="145"/>
      <c r="H1791" s="145"/>
      <c r="I1791" s="145"/>
      <c r="J1791" s="145"/>
      <c r="K1791" s="145"/>
      <c r="L1791" s="145"/>
      <c r="M1791" s="145"/>
      <c r="N1791" s="13"/>
      <c r="O1791" s="13"/>
    </row>
    <row r="1792" spans="2:15" ht="20.100000000000001" customHeight="1" x14ac:dyDescent="0.2">
      <c r="B1792" s="145"/>
      <c r="C1792" s="145"/>
      <c r="D1792" s="145"/>
      <c r="E1792" s="145"/>
      <c r="F1792" s="145"/>
      <c r="G1792" s="145"/>
      <c r="H1792" s="145"/>
      <c r="I1792" s="145"/>
      <c r="J1792" s="145"/>
      <c r="K1792" s="145"/>
      <c r="L1792" s="145"/>
      <c r="M1792" s="145"/>
      <c r="N1792" s="13"/>
      <c r="O1792" s="13"/>
    </row>
    <row r="1793" spans="2:15" ht="20.100000000000001" customHeight="1" x14ac:dyDescent="0.2">
      <c r="B1793" s="145"/>
      <c r="C1793" s="145"/>
      <c r="D1793" s="145"/>
      <c r="E1793" s="145"/>
      <c r="F1793" s="145"/>
      <c r="G1793" s="145"/>
      <c r="H1793" s="145"/>
      <c r="I1793" s="145"/>
      <c r="J1793" s="145"/>
      <c r="K1793" s="145"/>
      <c r="L1793" s="145"/>
      <c r="M1793" s="145"/>
      <c r="N1793" s="13"/>
      <c r="O1793" s="13"/>
    </row>
    <row r="1794" spans="2:15" ht="20.100000000000001" customHeight="1" x14ac:dyDescent="0.2">
      <c r="B1794" s="145"/>
      <c r="C1794" s="145"/>
      <c r="D1794" s="145"/>
      <c r="E1794" s="145"/>
      <c r="F1794" s="145"/>
      <c r="G1794" s="145"/>
      <c r="H1794" s="145"/>
      <c r="I1794" s="145"/>
      <c r="J1794" s="145"/>
      <c r="K1794" s="145"/>
      <c r="L1794" s="145"/>
      <c r="M1794" s="145"/>
      <c r="N1794" s="13"/>
      <c r="O1794" s="13"/>
    </row>
    <row r="1795" spans="2:15" ht="20.100000000000001" customHeight="1" x14ac:dyDescent="0.2">
      <c r="B1795" s="145"/>
      <c r="C1795" s="145"/>
      <c r="D1795" s="145"/>
      <c r="E1795" s="145"/>
      <c r="F1795" s="145"/>
      <c r="G1795" s="145"/>
      <c r="H1795" s="145"/>
      <c r="I1795" s="145"/>
      <c r="J1795" s="145"/>
      <c r="K1795" s="145"/>
      <c r="L1795" s="145"/>
      <c r="M1795" s="145"/>
      <c r="N1795" s="13"/>
      <c r="O1795" s="13"/>
    </row>
    <row r="1796" spans="2:15" ht="20.100000000000001" customHeight="1" x14ac:dyDescent="0.2">
      <c r="B1796" s="145"/>
      <c r="C1796" s="145"/>
      <c r="D1796" s="145"/>
      <c r="E1796" s="145"/>
      <c r="F1796" s="145"/>
      <c r="G1796" s="145"/>
      <c r="H1796" s="145"/>
      <c r="I1796" s="145"/>
      <c r="J1796" s="145"/>
      <c r="K1796" s="145"/>
      <c r="L1796" s="145"/>
      <c r="M1796" s="145"/>
      <c r="N1796" s="13"/>
      <c r="O1796" s="13"/>
    </row>
    <row r="1797" spans="2:15" ht="20.100000000000001" customHeight="1" x14ac:dyDescent="0.2">
      <c r="B1797" s="145"/>
      <c r="C1797" s="145"/>
      <c r="D1797" s="145"/>
      <c r="E1797" s="145"/>
      <c r="F1797" s="145"/>
      <c r="G1797" s="145"/>
      <c r="H1797" s="145"/>
      <c r="I1797" s="145"/>
      <c r="J1797" s="145"/>
      <c r="K1797" s="145"/>
      <c r="L1797" s="145"/>
      <c r="M1797" s="145"/>
      <c r="N1797" s="13"/>
      <c r="O1797" s="13"/>
    </row>
    <row r="1798" spans="2:15" ht="20.100000000000001" customHeight="1" x14ac:dyDescent="0.2">
      <c r="B1798" s="145"/>
      <c r="C1798" s="145"/>
      <c r="D1798" s="145"/>
      <c r="E1798" s="145"/>
      <c r="F1798" s="145"/>
      <c r="G1798" s="145"/>
      <c r="H1798" s="145"/>
      <c r="I1798" s="145"/>
      <c r="J1798" s="145"/>
      <c r="K1798" s="145"/>
      <c r="L1798" s="145"/>
      <c r="M1798" s="145"/>
      <c r="N1798" s="13"/>
      <c r="O1798" s="13"/>
    </row>
    <row r="1799" spans="2:15" ht="20.100000000000001" customHeight="1" x14ac:dyDescent="0.2">
      <c r="B1799" s="145"/>
      <c r="C1799" s="145"/>
      <c r="D1799" s="145"/>
      <c r="E1799" s="145"/>
      <c r="F1799" s="145"/>
      <c r="G1799" s="145"/>
      <c r="H1799" s="145"/>
      <c r="I1799" s="145"/>
      <c r="J1799" s="145"/>
      <c r="K1799" s="145"/>
      <c r="L1799" s="145"/>
      <c r="M1799" s="145"/>
      <c r="N1799" s="13"/>
      <c r="O1799" s="13"/>
    </row>
    <row r="1800" spans="2:15" ht="20.100000000000001" customHeight="1" x14ac:dyDescent="0.2">
      <c r="B1800" s="145"/>
      <c r="C1800" s="145"/>
      <c r="D1800" s="145"/>
      <c r="E1800" s="145"/>
      <c r="F1800" s="145"/>
      <c r="G1800" s="145"/>
      <c r="H1800" s="145"/>
      <c r="I1800" s="145"/>
      <c r="J1800" s="145"/>
      <c r="K1800" s="145"/>
      <c r="L1800" s="145"/>
      <c r="M1800" s="145"/>
      <c r="N1800" s="13"/>
      <c r="O1800" s="13"/>
    </row>
    <row r="1801" spans="2:15" ht="20.100000000000001" customHeight="1" x14ac:dyDescent="0.2">
      <c r="B1801" s="145"/>
      <c r="C1801" s="145"/>
      <c r="D1801" s="145"/>
      <c r="E1801" s="145"/>
      <c r="F1801" s="145"/>
      <c r="G1801" s="145"/>
      <c r="H1801" s="145"/>
      <c r="I1801" s="145"/>
      <c r="J1801" s="145"/>
      <c r="K1801" s="145"/>
      <c r="L1801" s="145"/>
      <c r="M1801" s="145"/>
      <c r="N1801" s="13"/>
      <c r="O1801" s="13"/>
    </row>
    <row r="1802" spans="2:15" ht="20.100000000000001" customHeight="1" x14ac:dyDescent="0.2">
      <c r="B1802" s="145"/>
      <c r="C1802" s="145"/>
      <c r="D1802" s="145"/>
      <c r="E1802" s="145"/>
      <c r="F1802" s="145"/>
      <c r="G1802" s="145"/>
      <c r="H1802" s="145"/>
      <c r="I1802" s="145"/>
      <c r="J1802" s="145"/>
      <c r="K1802" s="145"/>
      <c r="L1802" s="145"/>
      <c r="M1802" s="145"/>
      <c r="N1802" s="13"/>
      <c r="O1802" s="13"/>
    </row>
    <row r="1803" spans="2:15" ht="20.100000000000001" customHeight="1" x14ac:dyDescent="0.2">
      <c r="B1803" s="145"/>
      <c r="C1803" s="145"/>
      <c r="D1803" s="145"/>
      <c r="E1803" s="145"/>
      <c r="F1803" s="145"/>
      <c r="G1803" s="145"/>
      <c r="H1803" s="145"/>
      <c r="I1803" s="145"/>
      <c r="J1803" s="145"/>
      <c r="K1803" s="145"/>
      <c r="L1803" s="145"/>
      <c r="M1803" s="145"/>
      <c r="N1803" s="13"/>
      <c r="O1803" s="13"/>
    </row>
    <row r="1804" spans="2:15" ht="20.100000000000001" customHeight="1" x14ac:dyDescent="0.2">
      <c r="B1804" s="145"/>
      <c r="C1804" s="145"/>
      <c r="D1804" s="145"/>
      <c r="E1804" s="145"/>
      <c r="F1804" s="145"/>
      <c r="G1804" s="145"/>
      <c r="H1804" s="145"/>
      <c r="I1804" s="145"/>
      <c r="J1804" s="145"/>
      <c r="K1804" s="145"/>
      <c r="L1804" s="145"/>
      <c r="M1804" s="145"/>
      <c r="N1804" s="13"/>
      <c r="O1804" s="13"/>
    </row>
    <row r="1805" spans="2:15" ht="20.100000000000001" customHeight="1" x14ac:dyDescent="0.2">
      <c r="B1805" s="145"/>
      <c r="C1805" s="145"/>
      <c r="D1805" s="145"/>
      <c r="E1805" s="145"/>
      <c r="F1805" s="145"/>
      <c r="G1805" s="145"/>
      <c r="H1805" s="145"/>
      <c r="I1805" s="145"/>
      <c r="J1805" s="145"/>
      <c r="K1805" s="145"/>
      <c r="L1805" s="145"/>
      <c r="M1805" s="145"/>
      <c r="N1805" s="13"/>
      <c r="O1805" s="13"/>
    </row>
    <row r="1806" spans="2:15" ht="20.100000000000001" customHeight="1" x14ac:dyDescent="0.2">
      <c r="B1806" s="174"/>
      <c r="C1806" s="174"/>
      <c r="D1806" s="174"/>
      <c r="E1806" s="174"/>
      <c r="F1806" s="174"/>
      <c r="G1806" s="174"/>
      <c r="H1806" s="174"/>
      <c r="I1806" s="174"/>
      <c r="J1806" s="174"/>
      <c r="K1806" s="174"/>
      <c r="L1806" s="174"/>
      <c r="M1806" s="174"/>
      <c r="N1806" s="13"/>
      <c r="O1806" s="13"/>
    </row>
    <row r="1807" spans="2:15" ht="20.100000000000001" customHeight="1" x14ac:dyDescent="0.2">
      <c r="B1807" s="174"/>
      <c r="C1807" s="174"/>
      <c r="D1807" s="174"/>
      <c r="E1807" s="174"/>
      <c r="F1807" s="174"/>
      <c r="G1807" s="174"/>
      <c r="H1807" s="174"/>
      <c r="I1807" s="174"/>
      <c r="J1807" s="174"/>
      <c r="K1807" s="174"/>
      <c r="L1807" s="174"/>
      <c r="M1807" s="174"/>
      <c r="N1807" s="13"/>
      <c r="O1807" s="13"/>
    </row>
    <row r="1808" spans="2:15" ht="20.100000000000001" customHeight="1" x14ac:dyDescent="0.2">
      <c r="B1808" s="174"/>
      <c r="C1808" s="174"/>
      <c r="D1808" s="174"/>
      <c r="E1808" s="174"/>
      <c r="F1808" s="174"/>
      <c r="G1808" s="174"/>
      <c r="H1808" s="174"/>
      <c r="I1808" s="174"/>
      <c r="J1808" s="174"/>
      <c r="K1808" s="174"/>
      <c r="L1808" s="174"/>
      <c r="M1808" s="174"/>
      <c r="N1808" s="13"/>
      <c r="O1808" s="13"/>
    </row>
    <row r="1809" spans="2:15" ht="20.100000000000001" customHeight="1" x14ac:dyDescent="0.2">
      <c r="B1809" s="174"/>
      <c r="C1809" s="174"/>
      <c r="D1809" s="174"/>
      <c r="E1809" s="174"/>
      <c r="F1809" s="174"/>
      <c r="G1809" s="174"/>
      <c r="H1809" s="174"/>
      <c r="I1809" s="174"/>
      <c r="J1809" s="174"/>
      <c r="K1809" s="174"/>
      <c r="L1809" s="174"/>
      <c r="M1809" s="174"/>
      <c r="N1809" s="13"/>
      <c r="O1809" s="13"/>
    </row>
    <row r="1810" spans="2:15" ht="20.100000000000001" customHeight="1" x14ac:dyDescent="0.2">
      <c r="B1810" s="174"/>
      <c r="C1810" s="174"/>
      <c r="D1810" s="174"/>
      <c r="E1810" s="174"/>
      <c r="F1810" s="174"/>
      <c r="G1810" s="174"/>
      <c r="H1810" s="174"/>
      <c r="I1810" s="174"/>
      <c r="J1810" s="174"/>
      <c r="K1810" s="174"/>
      <c r="L1810" s="174"/>
      <c r="M1810" s="174"/>
      <c r="N1810" s="13"/>
      <c r="O1810" s="13"/>
    </row>
    <row r="1811" spans="2:15" ht="20.100000000000001" customHeight="1" x14ac:dyDescent="0.2">
      <c r="B1811" s="174"/>
      <c r="C1811" s="174"/>
      <c r="D1811" s="174"/>
      <c r="E1811" s="174"/>
      <c r="F1811" s="174"/>
      <c r="G1811" s="174"/>
      <c r="H1811" s="174"/>
      <c r="I1811" s="174"/>
      <c r="J1811" s="174"/>
      <c r="K1811" s="174"/>
      <c r="L1811" s="174"/>
      <c r="M1811" s="174"/>
      <c r="N1811" s="13"/>
      <c r="O1811" s="13"/>
    </row>
    <row r="1812" spans="2:15" ht="20.100000000000001" customHeight="1" x14ac:dyDescent="0.2">
      <c r="B1812" s="174"/>
      <c r="C1812" s="174"/>
      <c r="D1812" s="174"/>
      <c r="E1812" s="174"/>
      <c r="F1812" s="174"/>
      <c r="G1812" s="174"/>
      <c r="H1812" s="174"/>
      <c r="I1812" s="174"/>
      <c r="J1812" s="174"/>
      <c r="K1812" s="174"/>
      <c r="L1812" s="174"/>
      <c r="M1812" s="174"/>
      <c r="N1812" s="13"/>
      <c r="O1812" s="13"/>
    </row>
    <row r="1813" spans="2:15" ht="20.100000000000001" customHeight="1" x14ac:dyDescent="0.2">
      <c r="B1813" s="174"/>
      <c r="C1813" s="174"/>
      <c r="D1813" s="174"/>
      <c r="E1813" s="174"/>
      <c r="F1813" s="174"/>
      <c r="G1813" s="174"/>
      <c r="H1813" s="174"/>
      <c r="I1813" s="174"/>
      <c r="J1813" s="174"/>
      <c r="K1813" s="174"/>
      <c r="L1813" s="174"/>
      <c r="M1813" s="174"/>
      <c r="N1813" s="13"/>
      <c r="O1813" s="13"/>
    </row>
    <row r="1814" spans="2:15" ht="20.100000000000001" customHeight="1" x14ac:dyDescent="0.2">
      <c r="B1814" s="174"/>
      <c r="C1814" s="174"/>
      <c r="D1814" s="174"/>
      <c r="E1814" s="174"/>
      <c r="F1814" s="174"/>
      <c r="G1814" s="174"/>
      <c r="H1814" s="174"/>
      <c r="I1814" s="174"/>
      <c r="J1814" s="174"/>
      <c r="K1814" s="174"/>
      <c r="L1814" s="174"/>
      <c r="M1814" s="174"/>
      <c r="N1814" s="13"/>
      <c r="O1814" s="13"/>
    </row>
    <row r="1815" spans="2:15" ht="20.100000000000001" customHeight="1" x14ac:dyDescent="0.2">
      <c r="B1815" s="174"/>
      <c r="C1815" s="174"/>
      <c r="D1815" s="174"/>
      <c r="E1815" s="174"/>
      <c r="F1815" s="174"/>
      <c r="G1815" s="174"/>
      <c r="H1815" s="174"/>
      <c r="I1815" s="174"/>
      <c r="J1815" s="174"/>
      <c r="K1815" s="174"/>
      <c r="L1815" s="174"/>
      <c r="M1815" s="174"/>
      <c r="N1815" s="13"/>
      <c r="O1815" s="13"/>
    </row>
    <row r="1816" spans="2:15" ht="20.100000000000001" customHeight="1" x14ac:dyDescent="0.2">
      <c r="B1816" s="174"/>
      <c r="C1816" s="174"/>
      <c r="D1816" s="174"/>
      <c r="E1816" s="174"/>
      <c r="F1816" s="174"/>
      <c r="G1816" s="174"/>
      <c r="H1816" s="174"/>
      <c r="I1816" s="174"/>
      <c r="J1816" s="174"/>
      <c r="K1816" s="174"/>
      <c r="L1816" s="174"/>
      <c r="M1816" s="174"/>
      <c r="N1816" s="13"/>
      <c r="O1816" s="13"/>
    </row>
    <row r="1817" spans="2:15" ht="20.100000000000001" customHeight="1" x14ac:dyDescent="0.2">
      <c r="B1817" s="174"/>
      <c r="C1817" s="174"/>
      <c r="D1817" s="174"/>
      <c r="E1817" s="174"/>
      <c r="F1817" s="174"/>
      <c r="G1817" s="174"/>
      <c r="H1817" s="174"/>
      <c r="I1817" s="174"/>
      <c r="J1817" s="174"/>
      <c r="K1817" s="174"/>
      <c r="L1817" s="174"/>
      <c r="M1817" s="174"/>
      <c r="N1817" s="13"/>
      <c r="O1817" s="13"/>
    </row>
    <row r="1818" spans="2:15" ht="20.100000000000001" customHeight="1" x14ac:dyDescent="0.2">
      <c r="B1818" s="174"/>
      <c r="C1818" s="174"/>
      <c r="D1818" s="174"/>
      <c r="E1818" s="174"/>
      <c r="F1818" s="174"/>
      <c r="G1818" s="174"/>
      <c r="H1818" s="174"/>
      <c r="I1818" s="174"/>
      <c r="J1818" s="174"/>
      <c r="K1818" s="174"/>
      <c r="L1818" s="174"/>
      <c r="M1818" s="174"/>
      <c r="N1818" s="13"/>
      <c r="O1818" s="13"/>
    </row>
    <row r="1819" spans="2:15" ht="20.100000000000001" customHeight="1" x14ac:dyDescent="0.2">
      <c r="B1819" s="174"/>
      <c r="C1819" s="174"/>
      <c r="D1819" s="174"/>
      <c r="E1819" s="174"/>
      <c r="F1819" s="174"/>
      <c r="G1819" s="174"/>
      <c r="H1819" s="174"/>
      <c r="I1819" s="174"/>
      <c r="J1819" s="174"/>
      <c r="K1819" s="174"/>
      <c r="L1819" s="174"/>
      <c r="M1819" s="174"/>
      <c r="N1819" s="13"/>
      <c r="O1819" s="13"/>
    </row>
    <row r="1820" spans="2:15" ht="20.100000000000001" customHeight="1" x14ac:dyDescent="0.2">
      <c r="B1820" s="174"/>
      <c r="C1820" s="174"/>
      <c r="D1820" s="174"/>
      <c r="E1820" s="174"/>
      <c r="F1820" s="174"/>
      <c r="G1820" s="174"/>
      <c r="H1820" s="174"/>
      <c r="I1820" s="174"/>
      <c r="J1820" s="174"/>
      <c r="K1820" s="174"/>
      <c r="L1820" s="174"/>
      <c r="M1820" s="174"/>
      <c r="N1820" s="13"/>
      <c r="O1820" s="13"/>
    </row>
    <row r="1821" spans="2:15" ht="20.100000000000001" customHeight="1" x14ac:dyDescent="0.2">
      <c r="B1821" s="174"/>
      <c r="C1821" s="174"/>
      <c r="D1821" s="174"/>
      <c r="E1821" s="174"/>
      <c r="F1821" s="174"/>
      <c r="G1821" s="174"/>
      <c r="H1821" s="174"/>
      <c r="I1821" s="174"/>
      <c r="J1821" s="174"/>
      <c r="K1821" s="174"/>
      <c r="L1821" s="174"/>
      <c r="M1821" s="174"/>
      <c r="N1821" s="13"/>
      <c r="O1821" s="13"/>
    </row>
    <row r="1822" spans="2:15" ht="20.100000000000001" customHeight="1" x14ac:dyDescent="0.2">
      <c r="B1822" s="174"/>
      <c r="C1822" s="174"/>
      <c r="D1822" s="174"/>
      <c r="E1822" s="174"/>
      <c r="F1822" s="174"/>
      <c r="G1822" s="174"/>
      <c r="H1822" s="174"/>
      <c r="I1822" s="174"/>
      <c r="J1822" s="174"/>
      <c r="K1822" s="174"/>
      <c r="L1822" s="174"/>
      <c r="M1822" s="174"/>
      <c r="N1822" s="13"/>
      <c r="O1822" s="13"/>
    </row>
    <row r="1823" spans="2:15" ht="20.100000000000001" customHeight="1" x14ac:dyDescent="0.2">
      <c r="B1823" s="174"/>
      <c r="C1823" s="174"/>
      <c r="D1823" s="174"/>
      <c r="E1823" s="174"/>
      <c r="F1823" s="174"/>
      <c r="G1823" s="174"/>
      <c r="H1823" s="174"/>
      <c r="I1823" s="174"/>
      <c r="J1823" s="174"/>
      <c r="K1823" s="174"/>
      <c r="L1823" s="174"/>
      <c r="M1823" s="174"/>
      <c r="N1823" s="13"/>
      <c r="O1823" s="13"/>
    </row>
    <row r="1824" spans="2:15" ht="20.100000000000001" customHeight="1" x14ac:dyDescent="0.2">
      <c r="B1824" s="174"/>
      <c r="C1824" s="174"/>
      <c r="D1824" s="174"/>
      <c r="E1824" s="174"/>
      <c r="F1824" s="174"/>
      <c r="G1824" s="174"/>
      <c r="H1824" s="174"/>
      <c r="I1824" s="174"/>
      <c r="J1824" s="174"/>
      <c r="K1824" s="174"/>
      <c r="L1824" s="174"/>
      <c r="M1824" s="174"/>
      <c r="N1824" s="13"/>
      <c r="O1824" s="13"/>
    </row>
    <row r="1825" spans="2:15" ht="20.100000000000001" customHeight="1" x14ac:dyDescent="0.2">
      <c r="B1825" s="174"/>
      <c r="C1825" s="174"/>
      <c r="D1825" s="174"/>
      <c r="E1825" s="174"/>
      <c r="F1825" s="174"/>
      <c r="G1825" s="174"/>
      <c r="H1825" s="174"/>
      <c r="I1825" s="174"/>
      <c r="J1825" s="174"/>
      <c r="K1825" s="174"/>
      <c r="L1825" s="174"/>
      <c r="M1825" s="174"/>
      <c r="N1825" s="13"/>
      <c r="O1825" s="13"/>
    </row>
    <row r="1826" spans="2:15" ht="20.100000000000001" customHeight="1" x14ac:dyDescent="0.2">
      <c r="B1826" s="174"/>
      <c r="C1826" s="174"/>
      <c r="D1826" s="174"/>
      <c r="E1826" s="174"/>
      <c r="F1826" s="174"/>
      <c r="G1826" s="174"/>
      <c r="H1826" s="174"/>
      <c r="I1826" s="174"/>
      <c r="J1826" s="174"/>
      <c r="K1826" s="174"/>
      <c r="L1826" s="174"/>
      <c r="M1826" s="174"/>
      <c r="N1826" s="13"/>
      <c r="O1826" s="13"/>
    </row>
    <row r="1827" spans="2:15" ht="20.100000000000001" customHeight="1" x14ac:dyDescent="0.2">
      <c r="B1827" s="174"/>
      <c r="C1827" s="174"/>
      <c r="D1827" s="174"/>
      <c r="E1827" s="174"/>
      <c r="F1827" s="174"/>
      <c r="G1827" s="174"/>
      <c r="H1827" s="174"/>
      <c r="I1827" s="174"/>
      <c r="J1827" s="174"/>
      <c r="K1827" s="174"/>
      <c r="L1827" s="174"/>
      <c r="M1827" s="174"/>
      <c r="N1827" s="13"/>
      <c r="O1827" s="13"/>
    </row>
    <row r="1828" spans="2:15" ht="20.100000000000001" customHeight="1" x14ac:dyDescent="0.2">
      <c r="B1828" s="174"/>
      <c r="C1828" s="174"/>
      <c r="D1828" s="174"/>
      <c r="E1828" s="174"/>
      <c r="F1828" s="174"/>
      <c r="G1828" s="174"/>
      <c r="H1828" s="174"/>
      <c r="I1828" s="174"/>
      <c r="J1828" s="174"/>
      <c r="K1828" s="174"/>
      <c r="L1828" s="174"/>
      <c r="M1828" s="174"/>
      <c r="N1828" s="13"/>
      <c r="O1828" s="13"/>
    </row>
    <row r="1829" spans="2:15" ht="20.100000000000001" customHeight="1" x14ac:dyDescent="0.2">
      <c r="B1829" s="174"/>
      <c r="C1829" s="174"/>
      <c r="D1829" s="174"/>
      <c r="E1829" s="174"/>
      <c r="F1829" s="174"/>
      <c r="G1829" s="174"/>
      <c r="H1829" s="174"/>
      <c r="I1829" s="174"/>
      <c r="J1829" s="174"/>
      <c r="K1829" s="174"/>
      <c r="L1829" s="174"/>
      <c r="M1829" s="174"/>
      <c r="N1829" s="13"/>
      <c r="O1829" s="13"/>
    </row>
    <row r="1830" spans="2:15" ht="20.100000000000001" customHeight="1" x14ac:dyDescent="0.2">
      <c r="B1830" s="174"/>
      <c r="C1830" s="174"/>
      <c r="D1830" s="174"/>
      <c r="E1830" s="174"/>
      <c r="F1830" s="174"/>
      <c r="G1830" s="174"/>
      <c r="H1830" s="174"/>
      <c r="I1830" s="174"/>
      <c r="J1830" s="174"/>
      <c r="K1830" s="174"/>
      <c r="L1830" s="174"/>
      <c r="M1830" s="174"/>
      <c r="N1830" s="13"/>
      <c r="O1830" s="13"/>
    </row>
    <row r="1831" spans="2:15" ht="20.100000000000001" customHeight="1" x14ac:dyDescent="0.2">
      <c r="B1831" s="174"/>
      <c r="C1831" s="174"/>
      <c r="D1831" s="174"/>
      <c r="E1831" s="174"/>
      <c r="F1831" s="174"/>
      <c r="G1831" s="174"/>
      <c r="H1831" s="174"/>
      <c r="I1831" s="174"/>
      <c r="J1831" s="174"/>
      <c r="K1831" s="174"/>
      <c r="L1831" s="174"/>
      <c r="M1831" s="174"/>
      <c r="N1831" s="13"/>
      <c r="O1831" s="13"/>
    </row>
    <row r="1832" spans="2:15" ht="20.100000000000001" customHeight="1" x14ac:dyDescent="0.2">
      <c r="B1832" s="174"/>
      <c r="C1832" s="174"/>
      <c r="D1832" s="174"/>
      <c r="E1832" s="174"/>
      <c r="F1832" s="174"/>
      <c r="G1832" s="174"/>
      <c r="H1832" s="174"/>
      <c r="I1832" s="174"/>
      <c r="J1832" s="174"/>
      <c r="K1832" s="174"/>
      <c r="L1832" s="174"/>
      <c r="M1832" s="174"/>
      <c r="N1832" s="13"/>
      <c r="O1832" s="13"/>
    </row>
    <row r="1833" spans="2:15" ht="20.100000000000001" customHeight="1" x14ac:dyDescent="0.2">
      <c r="B1833" s="174"/>
      <c r="C1833" s="174"/>
      <c r="D1833" s="174"/>
      <c r="E1833" s="174"/>
      <c r="F1833" s="174"/>
      <c r="G1833" s="174"/>
      <c r="H1833" s="174"/>
      <c r="I1833" s="174"/>
      <c r="J1833" s="174"/>
      <c r="K1833" s="174"/>
      <c r="L1833" s="174"/>
      <c r="M1833" s="174"/>
      <c r="N1833" s="13"/>
      <c r="O1833" s="13"/>
    </row>
    <row r="1834" spans="2:15" ht="20.100000000000001" customHeight="1" x14ac:dyDescent="0.2">
      <c r="B1834" s="174"/>
      <c r="C1834" s="174"/>
      <c r="D1834" s="174"/>
      <c r="E1834" s="174"/>
      <c r="F1834" s="174"/>
      <c r="G1834" s="174"/>
      <c r="H1834" s="174"/>
      <c r="I1834" s="174"/>
      <c r="J1834" s="174"/>
      <c r="K1834" s="174"/>
      <c r="L1834" s="174"/>
      <c r="M1834" s="174"/>
      <c r="N1834" s="13"/>
      <c r="O1834" s="13"/>
    </row>
    <row r="1835" spans="2:15" ht="20.100000000000001" customHeight="1" x14ac:dyDescent="0.2">
      <c r="B1835" s="174"/>
      <c r="C1835" s="174"/>
      <c r="D1835" s="174"/>
      <c r="E1835" s="174"/>
      <c r="F1835" s="174"/>
      <c r="G1835" s="174"/>
      <c r="H1835" s="174"/>
      <c r="I1835" s="174"/>
      <c r="J1835" s="174"/>
      <c r="K1835" s="174"/>
      <c r="L1835" s="174"/>
      <c r="M1835" s="174"/>
      <c r="N1835" s="13"/>
      <c r="O1835" s="13"/>
    </row>
    <row r="1836" spans="2:15" ht="20.100000000000001" customHeight="1" x14ac:dyDescent="0.2">
      <c r="B1836" s="174"/>
      <c r="C1836" s="174"/>
      <c r="D1836" s="174"/>
      <c r="E1836" s="174"/>
      <c r="F1836" s="174"/>
      <c r="G1836" s="174"/>
      <c r="H1836" s="174"/>
      <c r="I1836" s="174"/>
      <c r="J1836" s="174"/>
      <c r="K1836" s="174"/>
      <c r="L1836" s="174"/>
      <c r="M1836" s="174"/>
      <c r="N1836" s="13"/>
      <c r="O1836" s="13"/>
    </row>
    <row r="1837" spans="2:15" ht="20.100000000000001" customHeight="1" x14ac:dyDescent="0.2">
      <c r="B1837" s="174"/>
      <c r="C1837" s="174"/>
      <c r="D1837" s="174"/>
      <c r="E1837" s="174"/>
      <c r="F1837" s="174"/>
      <c r="G1837" s="174"/>
      <c r="H1837" s="174"/>
      <c r="I1837" s="174"/>
      <c r="J1837" s="174"/>
      <c r="K1837" s="174"/>
      <c r="L1837" s="174"/>
      <c r="M1837" s="174"/>
      <c r="N1837" s="13"/>
      <c r="O1837" s="13"/>
    </row>
    <row r="1838" spans="2:15" ht="20.100000000000001" customHeight="1" x14ac:dyDescent="0.2">
      <c r="B1838" s="174"/>
      <c r="C1838" s="174"/>
      <c r="D1838" s="174"/>
      <c r="E1838" s="174"/>
      <c r="F1838" s="174"/>
      <c r="G1838" s="174"/>
      <c r="H1838" s="174"/>
      <c r="I1838" s="174"/>
      <c r="J1838" s="174"/>
      <c r="K1838" s="174"/>
      <c r="L1838" s="174"/>
      <c r="M1838" s="174"/>
      <c r="N1838" s="13"/>
      <c r="O1838" s="13"/>
    </row>
    <row r="1839" spans="2:15" ht="20.100000000000001" customHeight="1" x14ac:dyDescent="0.2">
      <c r="B1839" s="174"/>
      <c r="C1839" s="174"/>
      <c r="D1839" s="174"/>
      <c r="E1839" s="174"/>
      <c r="F1839" s="174"/>
      <c r="G1839" s="174"/>
      <c r="H1839" s="174"/>
      <c r="I1839" s="174"/>
      <c r="J1839" s="174"/>
      <c r="K1839" s="174"/>
      <c r="L1839" s="174"/>
      <c r="M1839" s="174"/>
      <c r="N1839" s="13"/>
      <c r="O1839" s="13"/>
    </row>
    <row r="1840" spans="2:15" ht="19.5" customHeight="1" x14ac:dyDescent="0.2">
      <c r="B1840" s="174"/>
      <c r="C1840" s="174"/>
      <c r="D1840" s="174"/>
      <c r="E1840" s="174"/>
      <c r="F1840" s="174"/>
      <c r="G1840" s="174"/>
      <c r="H1840" s="174"/>
      <c r="I1840" s="174"/>
      <c r="J1840" s="174"/>
      <c r="K1840" s="174"/>
      <c r="L1840" s="174"/>
      <c r="M1840" s="174"/>
      <c r="N1840" s="13"/>
      <c r="O1840" s="13"/>
    </row>
    <row r="1841" spans="2:15" ht="20.100000000000001" customHeight="1" x14ac:dyDescent="0.2">
      <c r="B1841" s="174"/>
      <c r="C1841" s="174"/>
      <c r="D1841" s="174"/>
      <c r="E1841" s="174"/>
      <c r="F1841" s="174"/>
      <c r="G1841" s="174"/>
      <c r="H1841" s="174"/>
      <c r="I1841" s="174"/>
      <c r="J1841" s="174"/>
      <c r="K1841" s="174"/>
      <c r="L1841" s="174"/>
      <c r="M1841" s="174"/>
      <c r="N1841" s="120"/>
      <c r="O1841" s="13"/>
    </row>
    <row r="1842" spans="2:15" ht="20.100000000000001" customHeight="1" x14ac:dyDescent="0.2">
      <c r="B1842" s="174"/>
      <c r="C1842" s="174"/>
      <c r="D1842" s="174"/>
      <c r="E1842" s="174"/>
      <c r="F1842" s="174"/>
      <c r="G1842" s="174"/>
      <c r="H1842" s="174"/>
      <c r="I1842" s="174"/>
      <c r="J1842" s="174"/>
      <c r="K1842" s="174"/>
      <c r="L1842" s="174"/>
      <c r="M1842" s="174"/>
      <c r="N1842" s="120"/>
      <c r="O1842" s="13"/>
    </row>
    <row r="1843" spans="2:15" ht="20.100000000000001" customHeight="1" x14ac:dyDescent="0.2">
      <c r="B1843" s="174"/>
      <c r="C1843" s="174"/>
      <c r="D1843" s="174"/>
      <c r="E1843" s="174"/>
      <c r="F1843" s="174"/>
      <c r="G1843" s="174"/>
      <c r="H1843" s="174"/>
      <c r="I1843" s="174"/>
      <c r="J1843" s="174"/>
      <c r="K1843" s="174"/>
      <c r="L1843" s="174"/>
      <c r="M1843" s="174"/>
      <c r="N1843" s="13"/>
      <c r="O1843" s="13"/>
    </row>
    <row r="1844" spans="2:15" ht="20.100000000000001" customHeight="1" x14ac:dyDescent="0.2">
      <c r="B1844" s="174"/>
      <c r="C1844" s="174"/>
      <c r="D1844" s="174"/>
      <c r="E1844" s="174"/>
      <c r="F1844" s="174"/>
      <c r="G1844" s="174"/>
      <c r="H1844" s="174"/>
      <c r="I1844" s="174"/>
      <c r="J1844" s="174"/>
      <c r="K1844" s="174"/>
      <c r="L1844" s="174"/>
      <c r="M1844" s="174"/>
      <c r="N1844" s="13"/>
      <c r="O1844" s="13"/>
    </row>
    <row r="1845" spans="2:15" ht="20.100000000000001" customHeight="1" x14ac:dyDescent="0.2">
      <c r="B1845" s="174"/>
      <c r="C1845" s="174"/>
      <c r="D1845" s="174"/>
      <c r="E1845" s="174"/>
      <c r="F1845" s="174"/>
      <c r="G1845" s="174"/>
      <c r="H1845" s="174"/>
      <c r="I1845" s="174"/>
      <c r="J1845" s="174"/>
      <c r="K1845" s="174"/>
      <c r="L1845" s="174"/>
      <c r="M1845" s="174"/>
      <c r="N1845" s="13"/>
      <c r="O1845" s="13"/>
    </row>
    <row r="1846" spans="2:15" ht="20.100000000000001" customHeight="1" x14ac:dyDescent="0.2">
      <c r="B1846" s="174"/>
      <c r="C1846" s="174"/>
      <c r="D1846" s="174"/>
      <c r="E1846" s="174"/>
      <c r="F1846" s="174"/>
      <c r="G1846" s="174"/>
      <c r="H1846" s="174"/>
      <c r="I1846" s="174"/>
      <c r="J1846" s="174"/>
      <c r="K1846" s="174"/>
      <c r="L1846" s="174"/>
      <c r="M1846" s="174"/>
      <c r="N1846" s="13"/>
      <c r="O1846" s="13"/>
    </row>
    <row r="1847" spans="2:15" ht="20.100000000000001" customHeight="1" x14ac:dyDescent="0.2">
      <c r="B1847" s="174"/>
      <c r="C1847" s="174"/>
      <c r="D1847" s="174"/>
      <c r="E1847" s="174"/>
      <c r="F1847" s="174"/>
      <c r="G1847" s="174"/>
      <c r="H1847" s="174"/>
      <c r="I1847" s="174"/>
      <c r="J1847" s="174"/>
      <c r="K1847" s="174"/>
      <c r="L1847" s="174"/>
      <c r="M1847" s="174"/>
      <c r="N1847" s="13"/>
      <c r="O1847" s="13"/>
    </row>
    <row r="1848" spans="2:15" ht="20.100000000000001" customHeight="1" x14ac:dyDescent="0.2">
      <c r="B1848" s="174"/>
      <c r="C1848" s="174"/>
      <c r="D1848" s="174"/>
      <c r="E1848" s="174"/>
      <c r="F1848" s="174"/>
      <c r="G1848" s="174"/>
      <c r="H1848" s="174"/>
      <c r="I1848" s="174"/>
      <c r="J1848" s="174"/>
      <c r="K1848" s="174"/>
      <c r="L1848" s="174"/>
      <c r="M1848" s="174"/>
      <c r="N1848" s="13"/>
      <c r="O1848" s="13"/>
    </row>
    <row r="1849" spans="2:15" ht="20.100000000000001" customHeight="1" x14ac:dyDescent="0.2">
      <c r="B1849" s="174"/>
      <c r="C1849" s="174"/>
      <c r="D1849" s="174"/>
      <c r="E1849" s="174"/>
      <c r="F1849" s="174"/>
      <c r="G1849" s="174"/>
      <c r="H1849" s="174"/>
      <c r="I1849" s="174"/>
      <c r="J1849" s="174"/>
      <c r="K1849" s="174"/>
      <c r="L1849" s="174"/>
      <c r="M1849" s="174"/>
      <c r="N1849" s="13"/>
      <c r="O1849" s="13"/>
    </row>
    <row r="1850" spans="2:15" ht="30" customHeight="1" x14ac:dyDescent="0.2">
      <c r="B1850" s="174"/>
      <c r="C1850" s="174"/>
      <c r="D1850" s="174"/>
      <c r="E1850" s="174"/>
      <c r="F1850" s="174"/>
      <c r="G1850" s="174"/>
      <c r="H1850" s="174"/>
      <c r="I1850" s="174"/>
      <c r="J1850" s="174"/>
      <c r="K1850" s="174"/>
      <c r="L1850" s="174"/>
      <c r="M1850" s="174"/>
      <c r="N1850" s="13"/>
      <c r="O1850" s="13"/>
    </row>
    <row r="1851" spans="2:15" ht="30" customHeight="1" x14ac:dyDescent="0.2">
      <c r="B1851" s="175"/>
      <c r="C1851" s="175"/>
      <c r="D1851" s="175"/>
      <c r="E1851" s="175"/>
      <c r="F1851" s="175"/>
      <c r="G1851" s="175"/>
      <c r="H1851" s="175"/>
      <c r="I1851" s="175"/>
      <c r="J1851" s="175"/>
      <c r="K1851" s="175"/>
      <c r="L1851" s="175"/>
      <c r="M1851" s="175"/>
      <c r="N1851" s="121"/>
      <c r="O1851" s="13"/>
    </row>
    <row r="1852" spans="2:15" ht="30" customHeight="1" x14ac:dyDescent="0.2">
      <c r="B1852" s="176" t="s">
        <v>115</v>
      </c>
      <c r="C1852" s="176"/>
      <c r="D1852" s="176"/>
      <c r="E1852" s="176"/>
      <c r="F1852" s="176"/>
      <c r="G1852" s="176"/>
      <c r="H1852" s="176"/>
      <c r="I1852" s="176"/>
      <c r="J1852" s="176"/>
      <c r="K1852" s="176"/>
      <c r="L1852" s="176"/>
      <c r="M1852" s="176"/>
      <c r="N1852" s="122"/>
      <c r="O1852" s="13"/>
    </row>
    <row r="1853" spans="2:15" ht="30" customHeight="1" x14ac:dyDescent="0.2">
      <c r="B1853" s="174"/>
      <c r="C1853" s="174"/>
      <c r="D1853" s="174"/>
      <c r="E1853" s="174"/>
      <c r="F1853" s="174"/>
      <c r="G1853" s="174"/>
      <c r="H1853" s="174"/>
      <c r="I1853" s="174"/>
      <c r="J1853" s="174"/>
      <c r="K1853" s="174"/>
      <c r="L1853" s="174"/>
      <c r="M1853" s="174"/>
      <c r="N1853" s="13"/>
      <c r="O1853" s="13"/>
    </row>
    <row r="1854" spans="2:15" ht="20.100000000000001" customHeight="1" x14ac:dyDescent="0.2"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</row>
    <row r="1855" spans="2:15" ht="20.100000000000001" customHeight="1" x14ac:dyDescent="0.2"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</row>
    <row r="1856" spans="2:15" ht="20.100000000000001" customHeight="1" x14ac:dyDescent="0.2"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</row>
    <row r="1857" spans="2:14" ht="20.100000000000001" customHeight="1" x14ac:dyDescent="0.2"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</row>
    <row r="1858" spans="2:14" ht="20.100000000000001" customHeight="1" x14ac:dyDescent="0.2"/>
    <row r="1859" spans="2:14" ht="20.100000000000001" customHeight="1" x14ac:dyDescent="0.2"/>
    <row r="1860" spans="2:14" ht="20.100000000000001" customHeight="1" x14ac:dyDescent="0.2"/>
    <row r="1861" spans="2:14" ht="20.100000000000001" customHeight="1" x14ac:dyDescent="0.2"/>
    <row r="1862" spans="2:14" ht="20.100000000000001" customHeight="1" x14ac:dyDescent="0.2"/>
    <row r="1863" spans="2:14" ht="20.100000000000001" customHeight="1" x14ac:dyDescent="0.2"/>
    <row r="1864" spans="2:14" ht="20.100000000000001" customHeight="1" x14ac:dyDescent="0.2"/>
    <row r="1865" spans="2:14" ht="20.100000000000001" customHeight="1" x14ac:dyDescent="0.2"/>
    <row r="1866" spans="2:14" ht="20.100000000000001" customHeight="1" x14ac:dyDescent="0.2"/>
    <row r="1867" spans="2:14" ht="20.100000000000001" customHeight="1" x14ac:dyDescent="0.2"/>
    <row r="1868" spans="2:14" ht="20.100000000000001" customHeight="1" x14ac:dyDescent="0.2"/>
    <row r="1869" spans="2:14" ht="20.100000000000001" customHeight="1" x14ac:dyDescent="0.2"/>
    <row r="1870" spans="2:14" ht="20.100000000000001" customHeight="1" x14ac:dyDescent="0.2"/>
    <row r="1871" spans="2:14" ht="20.100000000000001" customHeight="1" x14ac:dyDescent="0.2"/>
    <row r="1872" spans="2:14" ht="20.100000000000001" customHeight="1" x14ac:dyDescent="0.2"/>
  </sheetData>
  <sortState ref="B295:C308">
    <sortCondition descending="1" ref="C295:C308"/>
  </sortState>
  <mergeCells count="651">
    <mergeCell ref="E1306:F1306"/>
    <mergeCell ref="G1306:H1306"/>
    <mergeCell ref="I1306:J1306"/>
    <mergeCell ref="E1322:F1322"/>
    <mergeCell ref="C1323:D1323"/>
    <mergeCell ref="E1323:F1323"/>
    <mergeCell ref="G1323:H1323"/>
    <mergeCell ref="G1322:H1322"/>
    <mergeCell ref="C1322:D1322"/>
    <mergeCell ref="C1307:D1307"/>
    <mergeCell ref="E1307:F1307"/>
    <mergeCell ref="G1307:H1307"/>
    <mergeCell ref="I1307:J1307"/>
    <mergeCell ref="C1305:D1305"/>
    <mergeCell ref="E1305:F1305"/>
    <mergeCell ref="G1305:H1305"/>
    <mergeCell ref="C1290:D1290"/>
    <mergeCell ref="E1290:F1290"/>
    <mergeCell ref="G1290:H1290"/>
    <mergeCell ref="B1303:J1303"/>
    <mergeCell ref="C1304:D1304"/>
    <mergeCell ref="E1304:F1304"/>
    <mergeCell ref="G1304:H1304"/>
    <mergeCell ref="I1304:J1304"/>
    <mergeCell ref="I1305:J1305"/>
    <mergeCell ref="E1221:F1221"/>
    <mergeCell ref="G1221:H1221"/>
    <mergeCell ref="C1289:D1289"/>
    <mergeCell ref="E1289:F1289"/>
    <mergeCell ref="G1289:H1289"/>
    <mergeCell ref="C1288:D1288"/>
    <mergeCell ref="E1288:F1288"/>
    <mergeCell ref="G1288:H1288"/>
    <mergeCell ref="G1287:H1287"/>
    <mergeCell ref="G1196:H1196"/>
    <mergeCell ref="G1195:H1195"/>
    <mergeCell ref="C1196:D1196"/>
    <mergeCell ref="G1096:H1096"/>
    <mergeCell ref="I1096:J1096"/>
    <mergeCell ref="C1096:D1096"/>
    <mergeCell ref="E1096:F1096"/>
    <mergeCell ref="E1194:F1194"/>
    <mergeCell ref="G1194:H1194"/>
    <mergeCell ref="G1163:H1163"/>
    <mergeCell ref="B1176:J1176"/>
    <mergeCell ref="C1177:D1177"/>
    <mergeCell ref="E1177:F1177"/>
    <mergeCell ref="G1177:H1177"/>
    <mergeCell ref="I1177:J1177"/>
    <mergeCell ref="C1178:D1178"/>
    <mergeCell ref="I1179:J1179"/>
    <mergeCell ref="B1132:B1133"/>
    <mergeCell ref="C1179:D1179"/>
    <mergeCell ref="E1179:F1179"/>
    <mergeCell ref="G1179:H1179"/>
    <mergeCell ref="E1178:F1178"/>
    <mergeCell ref="G1178:H1178"/>
    <mergeCell ref="I1178:J1178"/>
    <mergeCell ref="C1069:D1069"/>
    <mergeCell ref="E1069:F1069"/>
    <mergeCell ref="G1069:H1069"/>
    <mergeCell ref="C1094:D1094"/>
    <mergeCell ref="E1094:F1094"/>
    <mergeCell ref="G1094:H1094"/>
    <mergeCell ref="I1094:J1094"/>
    <mergeCell ref="C1093:D1093"/>
    <mergeCell ref="C1095:D1095"/>
    <mergeCell ref="E1095:F1095"/>
    <mergeCell ref="G1095:H1095"/>
    <mergeCell ref="I1095:J1095"/>
    <mergeCell ref="I1093:J1093"/>
    <mergeCell ref="G1052:H1052"/>
    <mergeCell ref="I1052:J1052"/>
    <mergeCell ref="C1051:D1051"/>
    <mergeCell ref="C1052:D1052"/>
    <mergeCell ref="E1052:F1052"/>
    <mergeCell ref="E1051:F1051"/>
    <mergeCell ref="G1051:H1051"/>
    <mergeCell ref="I1051:J1051"/>
    <mergeCell ref="C1068:D1068"/>
    <mergeCell ref="E1068:F1068"/>
    <mergeCell ref="G1068:H1068"/>
    <mergeCell ref="B1064:M1064"/>
    <mergeCell ref="C942:D942"/>
    <mergeCell ref="E942:F942"/>
    <mergeCell ref="G942:H942"/>
    <mergeCell ref="C941:D941"/>
    <mergeCell ref="E941:F941"/>
    <mergeCell ref="G941:H941"/>
    <mergeCell ref="G968:H968"/>
    <mergeCell ref="C967:D967"/>
    <mergeCell ref="E967:F967"/>
    <mergeCell ref="G967:H967"/>
    <mergeCell ref="E966:F966"/>
    <mergeCell ref="C943:D943"/>
    <mergeCell ref="E943:F943"/>
    <mergeCell ref="G943:H943"/>
    <mergeCell ref="C966:D966"/>
    <mergeCell ref="B795:J795"/>
    <mergeCell ref="C780:D780"/>
    <mergeCell ref="E780:F780"/>
    <mergeCell ref="E781:F781"/>
    <mergeCell ref="G781:H781"/>
    <mergeCell ref="C672:D672"/>
    <mergeCell ref="E672:F672"/>
    <mergeCell ref="C940:D940"/>
    <mergeCell ref="E940:F940"/>
    <mergeCell ref="B939:H939"/>
    <mergeCell ref="G814:H814"/>
    <mergeCell ref="C815:D815"/>
    <mergeCell ref="E815:F815"/>
    <mergeCell ref="G815:H815"/>
    <mergeCell ref="C840:D840"/>
    <mergeCell ref="E840:F840"/>
    <mergeCell ref="E712:F712"/>
    <mergeCell ref="G780:H780"/>
    <mergeCell ref="C781:D781"/>
    <mergeCell ref="C797:D797"/>
    <mergeCell ref="E797:F797"/>
    <mergeCell ref="I798:J798"/>
    <mergeCell ref="C798:D798"/>
    <mergeCell ref="E798:F798"/>
    <mergeCell ref="I670:J670"/>
    <mergeCell ref="C671:D671"/>
    <mergeCell ref="G671:H671"/>
    <mergeCell ref="I671:J671"/>
    <mergeCell ref="G670:H670"/>
    <mergeCell ref="E670:F670"/>
    <mergeCell ref="C670:D670"/>
    <mergeCell ref="E671:F671"/>
    <mergeCell ref="B668:J668"/>
    <mergeCell ref="C669:D669"/>
    <mergeCell ref="E669:F669"/>
    <mergeCell ref="I669:J669"/>
    <mergeCell ref="G669:H669"/>
    <mergeCell ref="C544:D544"/>
    <mergeCell ref="E544:F544"/>
    <mergeCell ref="G544:H544"/>
    <mergeCell ref="I544:J544"/>
    <mergeCell ref="E654:F654"/>
    <mergeCell ref="G654:H654"/>
    <mergeCell ref="C653:D653"/>
    <mergeCell ref="E653:F653"/>
    <mergeCell ref="G653:H653"/>
    <mergeCell ref="C654:D654"/>
    <mergeCell ref="G797:H797"/>
    <mergeCell ref="I797:J797"/>
    <mergeCell ref="I796:J796"/>
    <mergeCell ref="E782:F782"/>
    <mergeCell ref="G782:H782"/>
    <mergeCell ref="G307:H307"/>
    <mergeCell ref="C307:D307"/>
    <mergeCell ref="E307:F307"/>
    <mergeCell ref="G308:H308"/>
    <mergeCell ref="C340:D340"/>
    <mergeCell ref="E340:F340"/>
    <mergeCell ref="G340:H340"/>
    <mergeCell ref="I672:J672"/>
    <mergeCell ref="B683:M683"/>
    <mergeCell ref="C686:D686"/>
    <mergeCell ref="E686:F686"/>
    <mergeCell ref="C689:D689"/>
    <mergeCell ref="B778:H778"/>
    <mergeCell ref="C779:D779"/>
    <mergeCell ref="B776:M776"/>
    <mergeCell ref="E779:F779"/>
    <mergeCell ref="G779:H779"/>
    <mergeCell ref="E689:F689"/>
    <mergeCell ref="G527:H527"/>
    <mergeCell ref="F30:K32"/>
    <mergeCell ref="B13:K13"/>
    <mergeCell ref="B14:K14"/>
    <mergeCell ref="C306:D306"/>
    <mergeCell ref="E306:F306"/>
    <mergeCell ref="B305:H305"/>
    <mergeCell ref="G306:H306"/>
    <mergeCell ref="C309:D309"/>
    <mergeCell ref="E309:F309"/>
    <mergeCell ref="G309:H309"/>
    <mergeCell ref="B178:M178"/>
    <mergeCell ref="B180:M180"/>
    <mergeCell ref="B279:M279"/>
    <mergeCell ref="B303:M303"/>
    <mergeCell ref="C308:D308"/>
    <mergeCell ref="E308:F308"/>
    <mergeCell ref="B1159:H1159"/>
    <mergeCell ref="C1160:D1160"/>
    <mergeCell ref="E1160:F1160"/>
    <mergeCell ref="G1160:H1160"/>
    <mergeCell ref="I340:J340"/>
    <mergeCell ref="I432:J432"/>
    <mergeCell ref="E545:F545"/>
    <mergeCell ref="E655:F655"/>
    <mergeCell ref="G655:H655"/>
    <mergeCell ref="C432:D432"/>
    <mergeCell ref="B649:M649"/>
    <mergeCell ref="B651:H651"/>
    <mergeCell ref="C652:D652"/>
    <mergeCell ref="E652:F652"/>
    <mergeCell ref="C655:D655"/>
    <mergeCell ref="B663:L663"/>
    <mergeCell ref="G652:H652"/>
    <mergeCell ref="I651:N651"/>
    <mergeCell ref="C561:D561"/>
    <mergeCell ref="E561:F561"/>
    <mergeCell ref="G561:H561"/>
    <mergeCell ref="C587:D587"/>
    <mergeCell ref="I685:N685"/>
    <mergeCell ref="G798:H798"/>
    <mergeCell ref="G926:H926"/>
    <mergeCell ref="C926:D926"/>
    <mergeCell ref="E926:F926"/>
    <mergeCell ref="E924:F924"/>
    <mergeCell ref="G924:H924"/>
    <mergeCell ref="G689:H689"/>
    <mergeCell ref="B711:J711"/>
    <mergeCell ref="G712:H712"/>
    <mergeCell ref="I712:J712"/>
    <mergeCell ref="F751:H751"/>
    <mergeCell ref="C712:D712"/>
    <mergeCell ref="G715:H715"/>
    <mergeCell ref="B748:M748"/>
    <mergeCell ref="B750:J750"/>
    <mergeCell ref="C751:E751"/>
    <mergeCell ref="I713:J713"/>
    <mergeCell ref="I714:J714"/>
    <mergeCell ref="G714:H714"/>
    <mergeCell ref="E714:F714"/>
    <mergeCell ref="E715:F715"/>
    <mergeCell ref="C714:D714"/>
    <mergeCell ref="E713:F713"/>
    <mergeCell ref="C713:D713"/>
    <mergeCell ref="B751:B752"/>
    <mergeCell ref="B1005:B1006"/>
    <mergeCell ref="C1005:E1005"/>
    <mergeCell ref="G1050:H1050"/>
    <mergeCell ref="B1030:M1030"/>
    <mergeCell ref="B1049:J1049"/>
    <mergeCell ref="B685:H685"/>
    <mergeCell ref="I715:J715"/>
    <mergeCell ref="C715:D715"/>
    <mergeCell ref="I926:J926"/>
    <mergeCell ref="B905:H905"/>
    <mergeCell ref="B917:L917"/>
    <mergeCell ref="C909:D909"/>
    <mergeCell ref="C923:D923"/>
    <mergeCell ref="E923:F923"/>
    <mergeCell ref="C906:D906"/>
    <mergeCell ref="E906:F906"/>
    <mergeCell ref="G906:H906"/>
    <mergeCell ref="G923:H923"/>
    <mergeCell ref="I923:J923"/>
    <mergeCell ref="E909:F909"/>
    <mergeCell ref="G909:H909"/>
    <mergeCell ref="C908:D908"/>
    <mergeCell ref="E908:F908"/>
    <mergeCell ref="G908:H908"/>
    <mergeCell ref="B1193:H1193"/>
    <mergeCell ref="C1194:D1194"/>
    <mergeCell ref="B1258:J1258"/>
    <mergeCell ref="B1259:B1260"/>
    <mergeCell ref="C1259:E1259"/>
    <mergeCell ref="C1195:D1195"/>
    <mergeCell ref="E1195:F1195"/>
    <mergeCell ref="E1196:F1196"/>
    <mergeCell ref="I967:J967"/>
    <mergeCell ref="C968:D968"/>
    <mergeCell ref="E968:F968"/>
    <mergeCell ref="I968:J968"/>
    <mergeCell ref="C1034:D1034"/>
    <mergeCell ref="E1034:F1034"/>
    <mergeCell ref="G1034:H1034"/>
    <mergeCell ref="C1035:D1035"/>
    <mergeCell ref="E1035:F1035"/>
    <mergeCell ref="G1035:H1035"/>
    <mergeCell ref="E1050:F1050"/>
    <mergeCell ref="E1070:F1070"/>
    <mergeCell ref="G1070:H1070"/>
    <mergeCell ref="E1093:F1093"/>
    <mergeCell ref="G1093:H1093"/>
    <mergeCell ref="B1092:J1092"/>
    <mergeCell ref="C1446:D1446"/>
    <mergeCell ref="E1446:F1446"/>
    <mergeCell ref="C1394:D1394"/>
    <mergeCell ref="B1444:M1444"/>
    <mergeCell ref="B1381:M1381"/>
    <mergeCell ref="B1383:M1383"/>
    <mergeCell ref="E1350:F1350"/>
    <mergeCell ref="C1220:D1220"/>
    <mergeCell ref="E1220:F1220"/>
    <mergeCell ref="G1220:H1220"/>
    <mergeCell ref="C1287:D1287"/>
    <mergeCell ref="B1284:M1284"/>
    <mergeCell ref="I1220:J1220"/>
    <mergeCell ref="E1223:F1223"/>
    <mergeCell ref="E1287:F1287"/>
    <mergeCell ref="B1286:H1286"/>
    <mergeCell ref="C1223:D1223"/>
    <mergeCell ref="F1259:H1259"/>
    <mergeCell ref="I1222:J1222"/>
    <mergeCell ref="I1221:J1221"/>
    <mergeCell ref="C1222:D1222"/>
    <mergeCell ref="E1222:F1222"/>
    <mergeCell ref="G1222:H1222"/>
    <mergeCell ref="C1221:D1221"/>
    <mergeCell ref="C1396:D1396"/>
    <mergeCell ref="B1386:D1386"/>
    <mergeCell ref="E1321:F1321"/>
    <mergeCell ref="G1321:H1321"/>
    <mergeCell ref="B1318:M1318"/>
    <mergeCell ref="E1324:F1324"/>
    <mergeCell ref="G1324:H1324"/>
    <mergeCell ref="B1346:J1346"/>
    <mergeCell ref="B1320:H1320"/>
    <mergeCell ref="C1321:D1321"/>
    <mergeCell ref="I1350:J1350"/>
    <mergeCell ref="B1393:B1394"/>
    <mergeCell ref="B1391:B1392"/>
    <mergeCell ref="G1348:H1348"/>
    <mergeCell ref="I1348:J1348"/>
    <mergeCell ref="C1349:D1349"/>
    <mergeCell ref="E1349:F1349"/>
    <mergeCell ref="G1349:H1349"/>
    <mergeCell ref="I1349:J1349"/>
    <mergeCell ref="C1348:D1348"/>
    <mergeCell ref="E1348:F1348"/>
    <mergeCell ref="C1324:D1324"/>
    <mergeCell ref="C1347:D1347"/>
    <mergeCell ref="E1347:F1347"/>
    <mergeCell ref="B497:B498"/>
    <mergeCell ref="B495:G495"/>
    <mergeCell ref="C430:D430"/>
    <mergeCell ref="C433:D433"/>
    <mergeCell ref="B496:J496"/>
    <mergeCell ref="B461:L461"/>
    <mergeCell ref="I433:J433"/>
    <mergeCell ref="G1033:H1033"/>
    <mergeCell ref="C1033:D1033"/>
    <mergeCell ref="B873:M873"/>
    <mergeCell ref="B875:M875"/>
    <mergeCell ref="B937:M937"/>
    <mergeCell ref="B1000:M1000"/>
    <mergeCell ref="B1002:M1002"/>
    <mergeCell ref="G940:H940"/>
    <mergeCell ref="B878:B879"/>
    <mergeCell ref="G966:H966"/>
    <mergeCell ref="E1033:F1033"/>
    <mergeCell ref="B922:J922"/>
    <mergeCell ref="C525:D525"/>
    <mergeCell ref="E525:F525"/>
    <mergeCell ref="G525:H525"/>
    <mergeCell ref="B524:H524"/>
    <mergeCell ref="G713:H713"/>
    <mergeCell ref="B320:L320"/>
    <mergeCell ref="B337:J337"/>
    <mergeCell ref="C339:D339"/>
    <mergeCell ref="E339:F339"/>
    <mergeCell ref="G339:H339"/>
    <mergeCell ref="I341:J341"/>
    <mergeCell ref="I431:J431"/>
    <mergeCell ref="E432:F432"/>
    <mergeCell ref="G432:H432"/>
    <mergeCell ref="B393:L393"/>
    <mergeCell ref="B401:L401"/>
    <mergeCell ref="C338:D338"/>
    <mergeCell ref="E338:F338"/>
    <mergeCell ref="G338:H338"/>
    <mergeCell ref="I338:J338"/>
    <mergeCell ref="G430:H430"/>
    <mergeCell ref="I430:J430"/>
    <mergeCell ref="I339:J339"/>
    <mergeCell ref="B429:J429"/>
    <mergeCell ref="C372:D372"/>
    <mergeCell ref="C341:D341"/>
    <mergeCell ref="E341:F341"/>
    <mergeCell ref="B368:H368"/>
    <mergeCell ref="I368:N368"/>
    <mergeCell ref="G433:H433"/>
    <mergeCell ref="B492:M492"/>
    <mergeCell ref="E430:F430"/>
    <mergeCell ref="C431:D431"/>
    <mergeCell ref="E431:F431"/>
    <mergeCell ref="G431:H431"/>
    <mergeCell ref="B359:L359"/>
    <mergeCell ref="E372:F372"/>
    <mergeCell ref="G372:H372"/>
    <mergeCell ref="B556:M556"/>
    <mergeCell ref="B619:M619"/>
    <mergeCell ref="C528:D528"/>
    <mergeCell ref="E528:F528"/>
    <mergeCell ref="G528:H528"/>
    <mergeCell ref="B536:L536"/>
    <mergeCell ref="B541:J541"/>
    <mergeCell ref="C542:D542"/>
    <mergeCell ref="C545:D545"/>
    <mergeCell ref="I545:J545"/>
    <mergeCell ref="B558:H558"/>
    <mergeCell ref="I558:N558"/>
    <mergeCell ref="C559:D559"/>
    <mergeCell ref="E559:F559"/>
    <mergeCell ref="G559:H559"/>
    <mergeCell ref="C560:D560"/>
    <mergeCell ref="E560:F560"/>
    <mergeCell ref="G560:H560"/>
    <mergeCell ref="C586:D586"/>
    <mergeCell ref="E587:F587"/>
    <mergeCell ref="C543:D543"/>
    <mergeCell ref="E543:F543"/>
    <mergeCell ref="G543:H543"/>
    <mergeCell ref="I543:J543"/>
    <mergeCell ref="I799:J799"/>
    <mergeCell ref="B746:M746"/>
    <mergeCell ref="C796:D796"/>
    <mergeCell ref="C562:D562"/>
    <mergeCell ref="E562:F562"/>
    <mergeCell ref="G562:H562"/>
    <mergeCell ref="B622:G622"/>
    <mergeCell ref="C588:D588"/>
    <mergeCell ref="E588:F588"/>
    <mergeCell ref="G588:H588"/>
    <mergeCell ref="B623:J623"/>
    <mergeCell ref="B624:B625"/>
    <mergeCell ref="C624:E624"/>
    <mergeCell ref="I588:J588"/>
    <mergeCell ref="B621:M621"/>
    <mergeCell ref="B584:J584"/>
    <mergeCell ref="C585:D585"/>
    <mergeCell ref="E585:F585"/>
    <mergeCell ref="G585:H585"/>
    <mergeCell ref="I585:J585"/>
    <mergeCell ref="F624:H624"/>
    <mergeCell ref="G586:H586"/>
    <mergeCell ref="I586:J586"/>
    <mergeCell ref="I587:J587"/>
    <mergeCell ref="B1474:B1475"/>
    <mergeCell ref="C1474:D1474"/>
    <mergeCell ref="E1474:F1474"/>
    <mergeCell ref="G1474:H1474"/>
    <mergeCell ref="I1474:J1474"/>
    <mergeCell ref="I1510:J1510"/>
    <mergeCell ref="G1510:H1510"/>
    <mergeCell ref="B1256:M1256"/>
    <mergeCell ref="F1132:H1132"/>
    <mergeCell ref="E1162:F1162"/>
    <mergeCell ref="G1162:H1162"/>
    <mergeCell ref="C1162:D1162"/>
    <mergeCell ref="G1161:H1161"/>
    <mergeCell ref="C1161:D1161"/>
    <mergeCell ref="G1350:H1350"/>
    <mergeCell ref="B1472:M1472"/>
    <mergeCell ref="B1508:M1508"/>
    <mergeCell ref="G1347:H1347"/>
    <mergeCell ref="I1347:J1347"/>
    <mergeCell ref="C1306:D1306"/>
    <mergeCell ref="B1446:B1447"/>
    <mergeCell ref="C1350:D1350"/>
    <mergeCell ref="B1395:B1396"/>
    <mergeCell ref="C1395:D1395"/>
    <mergeCell ref="K1510:L1510"/>
    <mergeCell ref="B1573:B1574"/>
    <mergeCell ref="C1573:D1573"/>
    <mergeCell ref="E1573:F1573"/>
    <mergeCell ref="B1522:L1522"/>
    <mergeCell ref="E1510:F1510"/>
    <mergeCell ref="B1510:B1511"/>
    <mergeCell ref="C1510:D1510"/>
    <mergeCell ref="D1730:M1731"/>
    <mergeCell ref="B1610:B1611"/>
    <mergeCell ref="B1726:C1727"/>
    <mergeCell ref="D1726:L1727"/>
    <mergeCell ref="B1699:L1699"/>
    <mergeCell ref="B1700:L1700"/>
    <mergeCell ref="B1705:C1706"/>
    <mergeCell ref="D1705:L1706"/>
    <mergeCell ref="B1707:C1708"/>
    <mergeCell ref="D1707:L1708"/>
    <mergeCell ref="B1612:B1613"/>
    <mergeCell ref="B1635:M1635"/>
    <mergeCell ref="B1664:M1664"/>
    <mergeCell ref="B1638:B1639"/>
    <mergeCell ref="B1640:B1641"/>
    <mergeCell ref="B1642:B1643"/>
    <mergeCell ref="B1728:C1729"/>
    <mergeCell ref="D1728:L1729"/>
    <mergeCell ref="B1730:C1731"/>
    <mergeCell ref="B1711:C1712"/>
    <mergeCell ref="D1711:L1712"/>
    <mergeCell ref="B1718:C1719"/>
    <mergeCell ref="D1718:L1719"/>
    <mergeCell ref="B1720:C1721"/>
    <mergeCell ref="B1722:C1723"/>
    <mergeCell ref="D1722:L1723"/>
    <mergeCell ref="B1724:C1725"/>
    <mergeCell ref="D1724:L1725"/>
    <mergeCell ref="D1720:M1721"/>
    <mergeCell ref="B1709:C1710"/>
    <mergeCell ref="D1709:L1710"/>
    <mergeCell ref="B1648:B1649"/>
    <mergeCell ref="B1608:B1609"/>
    <mergeCell ref="G545:H545"/>
    <mergeCell ref="C526:D526"/>
    <mergeCell ref="E526:F526"/>
    <mergeCell ref="G526:H526"/>
    <mergeCell ref="G587:H587"/>
    <mergeCell ref="E586:F586"/>
    <mergeCell ref="C1387:D1387"/>
    <mergeCell ref="B810:M810"/>
    <mergeCell ref="E816:F816"/>
    <mergeCell ref="B812:H812"/>
    <mergeCell ref="C813:D813"/>
    <mergeCell ref="E813:F813"/>
    <mergeCell ref="G813:H813"/>
    <mergeCell ref="B838:J838"/>
    <mergeCell ref="I839:J839"/>
    <mergeCell ref="C816:D816"/>
    <mergeCell ref="E839:F839"/>
    <mergeCell ref="B1644:B1645"/>
    <mergeCell ref="B1646:B1647"/>
    <mergeCell ref="E1161:F1161"/>
    <mergeCell ref="B1157:M1157"/>
    <mergeCell ref="B1191:M1191"/>
    <mergeCell ref="B1254:M1254"/>
    <mergeCell ref="C1163:D1163"/>
    <mergeCell ref="E1163:F1163"/>
    <mergeCell ref="C1053:D1053"/>
    <mergeCell ref="E1053:F1053"/>
    <mergeCell ref="G1053:H1053"/>
    <mergeCell ref="I1053:J1053"/>
    <mergeCell ref="B1066:H1066"/>
    <mergeCell ref="C1067:D1067"/>
    <mergeCell ref="G1223:H1223"/>
    <mergeCell ref="I1223:J1223"/>
    <mergeCell ref="B1219:J1219"/>
    <mergeCell ref="G1180:H1180"/>
    <mergeCell ref="I1180:J1180"/>
    <mergeCell ref="B1131:J1131"/>
    <mergeCell ref="C1132:E1132"/>
    <mergeCell ref="C1180:D1180"/>
    <mergeCell ref="E1180:F1180"/>
    <mergeCell ref="C1197:D1197"/>
    <mergeCell ref="E1197:F1197"/>
    <mergeCell ref="G1197:H1197"/>
    <mergeCell ref="B1127:M1127"/>
    <mergeCell ref="B1571:M1571"/>
    <mergeCell ref="B1599:M1599"/>
    <mergeCell ref="B1604:B1605"/>
    <mergeCell ref="B1606:B1607"/>
    <mergeCell ref="B1602:B1603"/>
    <mergeCell ref="C1388:D1388"/>
    <mergeCell ref="C1389:D1389"/>
    <mergeCell ref="C1390:D1390"/>
    <mergeCell ref="C1391:D1391"/>
    <mergeCell ref="C1392:D1392"/>
    <mergeCell ref="C1393:D1393"/>
    <mergeCell ref="C1397:D1397"/>
    <mergeCell ref="C1398:D1398"/>
    <mergeCell ref="C1399:D1399"/>
    <mergeCell ref="C1400:D1400"/>
    <mergeCell ref="B1397:B1398"/>
    <mergeCell ref="B1399:B1400"/>
    <mergeCell ref="K1573:L1573"/>
    <mergeCell ref="G1446:H1446"/>
    <mergeCell ref="I1446:J1446"/>
    <mergeCell ref="B1387:B1388"/>
    <mergeCell ref="B1389:B1390"/>
    <mergeCell ref="G1573:H1573"/>
    <mergeCell ref="I1573:J1573"/>
    <mergeCell ref="B328:L328"/>
    <mergeCell ref="B352:L352"/>
    <mergeCell ref="C370:D370"/>
    <mergeCell ref="E370:F370"/>
    <mergeCell ref="C371:D371"/>
    <mergeCell ref="E371:F371"/>
    <mergeCell ref="G371:H371"/>
    <mergeCell ref="G370:H370"/>
    <mergeCell ref="I542:J542"/>
    <mergeCell ref="E542:F542"/>
    <mergeCell ref="G542:H542"/>
    <mergeCell ref="B522:M522"/>
    <mergeCell ref="C527:D527"/>
    <mergeCell ref="E527:F527"/>
    <mergeCell ref="C369:D369"/>
    <mergeCell ref="E369:F369"/>
    <mergeCell ref="G369:H369"/>
    <mergeCell ref="G341:H341"/>
    <mergeCell ref="B366:M366"/>
    <mergeCell ref="C497:E497"/>
    <mergeCell ref="F497:H497"/>
    <mergeCell ref="B494:L494"/>
    <mergeCell ref="B454:L454"/>
    <mergeCell ref="E433:F433"/>
    <mergeCell ref="G688:H688"/>
    <mergeCell ref="C687:D687"/>
    <mergeCell ref="C878:E878"/>
    <mergeCell ref="F878:H878"/>
    <mergeCell ref="C842:D842"/>
    <mergeCell ref="E842:F842"/>
    <mergeCell ref="G840:H840"/>
    <mergeCell ref="G672:H672"/>
    <mergeCell ref="G686:H686"/>
    <mergeCell ref="C799:D799"/>
    <mergeCell ref="E799:F799"/>
    <mergeCell ref="G799:H799"/>
    <mergeCell ref="C782:D782"/>
    <mergeCell ref="E688:F688"/>
    <mergeCell ref="E687:F687"/>
    <mergeCell ref="G687:H687"/>
    <mergeCell ref="C688:D688"/>
    <mergeCell ref="E796:F796"/>
    <mergeCell ref="G796:H796"/>
    <mergeCell ref="G839:H839"/>
    <mergeCell ref="G816:H816"/>
    <mergeCell ref="C839:D839"/>
    <mergeCell ref="C814:D814"/>
    <mergeCell ref="E814:F814"/>
    <mergeCell ref="I842:J842"/>
    <mergeCell ref="G842:H842"/>
    <mergeCell ref="C841:D841"/>
    <mergeCell ref="I840:J840"/>
    <mergeCell ref="I841:J841"/>
    <mergeCell ref="E841:F841"/>
    <mergeCell ref="G841:H841"/>
    <mergeCell ref="C907:D907"/>
    <mergeCell ref="E907:F907"/>
    <mergeCell ref="G907:H907"/>
    <mergeCell ref="B903:M903"/>
    <mergeCell ref="B877:J877"/>
    <mergeCell ref="B1129:M1129"/>
    <mergeCell ref="C925:D925"/>
    <mergeCell ref="I925:J925"/>
    <mergeCell ref="E925:F925"/>
    <mergeCell ref="G925:H925"/>
    <mergeCell ref="C924:D924"/>
    <mergeCell ref="E1067:F1067"/>
    <mergeCell ref="G1067:H1067"/>
    <mergeCell ref="C1036:D1036"/>
    <mergeCell ref="E1036:F1036"/>
    <mergeCell ref="G1036:H1036"/>
    <mergeCell ref="I1050:J1050"/>
    <mergeCell ref="C969:D969"/>
    <mergeCell ref="E969:F969"/>
    <mergeCell ref="G969:H969"/>
    <mergeCell ref="I969:J969"/>
    <mergeCell ref="F1005:H1005"/>
    <mergeCell ref="B1032:H1032"/>
    <mergeCell ref="B1004:J1004"/>
    <mergeCell ref="I966:J966"/>
    <mergeCell ref="B965:J965"/>
    <mergeCell ref="I924:J924"/>
    <mergeCell ref="C1070:D1070"/>
    <mergeCell ref="C1050:D1050"/>
  </mergeCells>
  <phoneticPr fontId="3" type="noConversion"/>
  <conditionalFormatting sqref="C356:L358 C341:J342 C324:L327 E309:H318 D310:D318 C309:C318 C329:L336 C463:L490 C402:L427 C428:K428 M428 C361:L365 M365">
    <cfRule type="cellIs" dxfId="102" priority="300" stopIfTrue="1" operator="lessThanOrEqual">
      <formula>0</formula>
    </cfRule>
    <cfRule type="cellIs" dxfId="101" priority="301" stopIfTrue="1" operator="greaterThanOrEqual">
      <formula>0</formula>
    </cfRule>
  </conditionalFormatting>
  <conditionalFormatting sqref="C459:L460 C434:J434 C397:L400 E372:H381 D373:D381 C372:C381">
    <cfRule type="cellIs" dxfId="100" priority="244" stopIfTrue="1" operator="lessThanOrEqual">
      <formula>0</formula>
    </cfRule>
    <cfRule type="cellIs" dxfId="99" priority="245" stopIfTrue="1" operator="greaterThanOrEqual">
      <formula>0</formula>
    </cfRule>
  </conditionalFormatting>
  <conditionalFormatting sqref="C944:E950 I944:L950">
    <cfRule type="cellIs" dxfId="98" priority="182" stopIfTrue="1" operator="lessThanOrEqual">
      <formula>0</formula>
    </cfRule>
    <cfRule type="cellIs" dxfId="97" priority="183" stopIfTrue="1" operator="greaterThanOrEqual">
      <formula>0</formula>
    </cfRule>
  </conditionalFormatting>
  <conditionalFormatting sqref="C910:E916 I910:L916">
    <cfRule type="cellIs" dxfId="96" priority="196" stopIfTrue="1" operator="lessThanOrEqual">
      <formula>0</formula>
    </cfRule>
    <cfRule type="cellIs" dxfId="95" priority="197" stopIfTrue="1" operator="greaterThanOrEqual">
      <formula>0</formula>
    </cfRule>
  </conditionalFormatting>
  <conditionalFormatting sqref="C1071:E1077 I1071:L1077">
    <cfRule type="cellIs" dxfId="94" priority="174" stopIfTrue="1" operator="lessThanOrEqual">
      <formula>0</formula>
    </cfRule>
    <cfRule type="cellIs" dxfId="93" priority="175" stopIfTrue="1" operator="greaterThanOrEqual">
      <formula>0</formula>
    </cfRule>
  </conditionalFormatting>
  <conditionalFormatting sqref="C783:E789 I783:L789">
    <cfRule type="cellIs" dxfId="92" priority="142" stopIfTrue="1" operator="lessThanOrEqual">
      <formula>0</formula>
    </cfRule>
    <cfRule type="cellIs" dxfId="91" priority="143" stopIfTrue="1" operator="greaterThanOrEqual">
      <formula>0</formula>
    </cfRule>
  </conditionalFormatting>
  <conditionalFormatting sqref="C528:C535 E528:E535 D529:D535 G528 I524:L535">
    <cfRule type="cellIs" dxfId="90" priority="160" stopIfTrue="1" operator="lessThanOrEqual">
      <formula>0</formula>
    </cfRule>
    <cfRule type="cellIs" dxfId="89" priority="161" stopIfTrue="1" operator="greaterThanOrEqual">
      <formula>0</formula>
    </cfRule>
  </conditionalFormatting>
  <conditionalFormatting sqref="C843:E847 I843:L847">
    <cfRule type="cellIs" dxfId="88" priority="130" stopIfTrue="1" operator="lessThanOrEqual">
      <formula>0</formula>
    </cfRule>
    <cfRule type="cellIs" dxfId="87" priority="131" stopIfTrue="1" operator="greaterThanOrEqual">
      <formula>0</formula>
    </cfRule>
  </conditionalFormatting>
  <conditionalFormatting sqref="C589:J589">
    <cfRule type="cellIs" dxfId="86" priority="122" stopIfTrue="1" operator="lessThanOrEqual">
      <formula>0</formula>
    </cfRule>
    <cfRule type="cellIs" dxfId="85" priority="123" stopIfTrue="1" operator="greaterThanOrEqual">
      <formula>0</formula>
    </cfRule>
  </conditionalFormatting>
  <conditionalFormatting sqref="C545:J546">
    <cfRule type="cellIs" dxfId="84" priority="120" stopIfTrue="1" operator="lessThanOrEqual">
      <formula>0</formula>
    </cfRule>
    <cfRule type="cellIs" dxfId="83" priority="121" stopIfTrue="1" operator="greaterThanOrEqual">
      <formula>0</formula>
    </cfRule>
  </conditionalFormatting>
  <conditionalFormatting sqref="C563:H571">
    <cfRule type="cellIs" dxfId="82" priority="116" stopIfTrue="1" operator="lessThanOrEqual">
      <formula>0</formula>
    </cfRule>
    <cfRule type="cellIs" dxfId="81" priority="117" stopIfTrue="1" operator="greaterThanOrEqual">
      <formula>0</formula>
    </cfRule>
  </conditionalFormatting>
  <conditionalFormatting sqref="C817:E823 I817:L823">
    <cfRule type="cellIs" dxfId="80" priority="136" stopIfTrue="1" operator="lessThanOrEqual">
      <formula>0</formula>
    </cfRule>
    <cfRule type="cellIs" dxfId="79" priority="137" stopIfTrue="1" operator="greaterThanOrEqual">
      <formula>0</formula>
    </cfRule>
  </conditionalFormatting>
  <conditionalFormatting sqref="C656:E662 I656:L662">
    <cfRule type="cellIs" dxfId="78" priority="114" stopIfTrue="1" operator="lessThanOrEqual">
      <formula>0</formula>
    </cfRule>
    <cfRule type="cellIs" dxfId="77" priority="115" stopIfTrue="1" operator="greaterThanOrEqual">
      <formula>0</formula>
    </cfRule>
  </conditionalFormatting>
  <conditionalFormatting sqref="C716:J716">
    <cfRule type="cellIs" dxfId="76" priority="108" stopIfTrue="1" operator="lessThanOrEqual">
      <formula>0</formula>
    </cfRule>
    <cfRule type="cellIs" dxfId="75" priority="109" stopIfTrue="1" operator="greaterThanOrEqual">
      <formula>0</formula>
    </cfRule>
  </conditionalFormatting>
  <conditionalFormatting sqref="C673:J673">
    <cfRule type="cellIs" dxfId="74" priority="106" stopIfTrue="1" operator="lessThanOrEqual">
      <formula>0</formula>
    </cfRule>
    <cfRule type="cellIs" dxfId="73" priority="107" stopIfTrue="1" operator="greaterThanOrEqual">
      <formula>0</formula>
    </cfRule>
  </conditionalFormatting>
  <conditionalFormatting sqref="C690:H698">
    <cfRule type="cellIs" dxfId="72" priority="102" stopIfTrue="1" operator="lessThanOrEqual">
      <formula>0</formula>
    </cfRule>
    <cfRule type="cellIs" dxfId="71" priority="103" stopIfTrue="1" operator="greaterThanOrEqual">
      <formula>0</formula>
    </cfRule>
  </conditionalFormatting>
  <conditionalFormatting sqref="C433:J433">
    <cfRule type="cellIs" dxfId="70" priority="86" stopIfTrue="1" operator="lessThanOrEqual">
      <formula>0</formula>
    </cfRule>
    <cfRule type="cellIs" dxfId="69" priority="87" stopIfTrue="1" operator="greaterThanOrEqual">
      <formula>0</formula>
    </cfRule>
  </conditionalFormatting>
  <conditionalFormatting sqref="C458:L458">
    <cfRule type="cellIs" dxfId="68" priority="84" stopIfTrue="1" operator="lessThanOrEqual">
      <formula>0</formula>
    </cfRule>
    <cfRule type="cellIs" dxfId="67" priority="85" stopIfTrue="1" operator="greaterThanOrEqual">
      <formula>0</formula>
    </cfRule>
  </conditionalFormatting>
  <conditionalFormatting sqref="E562:H562 C562">
    <cfRule type="cellIs" dxfId="66" priority="78" stopIfTrue="1" operator="lessThanOrEqual">
      <formula>0</formula>
    </cfRule>
    <cfRule type="cellIs" dxfId="65" priority="79" stopIfTrue="1" operator="greaterThanOrEqual">
      <formula>0</formula>
    </cfRule>
  </conditionalFormatting>
  <conditionalFormatting sqref="E655:H655 C655">
    <cfRule type="cellIs" dxfId="64" priority="76" stopIfTrue="1" operator="lessThanOrEqual">
      <formula>0</formula>
    </cfRule>
    <cfRule type="cellIs" dxfId="63" priority="77" stopIfTrue="1" operator="greaterThanOrEqual">
      <formula>0</formula>
    </cfRule>
  </conditionalFormatting>
  <conditionalFormatting sqref="C782 E782 G782 I778:L782">
    <cfRule type="cellIs" dxfId="62" priority="74" stopIfTrue="1" operator="lessThanOrEqual">
      <formula>0</formula>
    </cfRule>
    <cfRule type="cellIs" dxfId="61" priority="75" stopIfTrue="1" operator="greaterThanOrEqual">
      <formula>0</formula>
    </cfRule>
  </conditionalFormatting>
  <conditionalFormatting sqref="C816 E816 G816 I812:L816">
    <cfRule type="cellIs" dxfId="60" priority="72" stopIfTrue="1" operator="lessThanOrEqual">
      <formula>0</formula>
    </cfRule>
    <cfRule type="cellIs" dxfId="59" priority="73" stopIfTrue="1" operator="greaterThanOrEqual">
      <formula>0</formula>
    </cfRule>
  </conditionalFormatting>
  <conditionalFormatting sqref="C909 E909 G909 I905:L909">
    <cfRule type="cellIs" dxfId="58" priority="70" stopIfTrue="1" operator="lessThanOrEqual">
      <formula>0</formula>
    </cfRule>
    <cfRule type="cellIs" dxfId="57" priority="71" stopIfTrue="1" operator="greaterThanOrEqual">
      <formula>0</formula>
    </cfRule>
  </conditionalFormatting>
  <conditionalFormatting sqref="C943 E943 G943 I939:L943">
    <cfRule type="cellIs" dxfId="56" priority="68" stopIfTrue="1" operator="lessThanOrEqual">
      <formula>0</formula>
    </cfRule>
    <cfRule type="cellIs" dxfId="55" priority="69" stopIfTrue="1" operator="greaterThanOrEqual">
      <formula>0</formula>
    </cfRule>
  </conditionalFormatting>
  <conditionalFormatting sqref="C1036 E1036 G1036 I1032:L1036">
    <cfRule type="cellIs" dxfId="54" priority="66" stopIfTrue="1" operator="lessThanOrEqual">
      <formula>0</formula>
    </cfRule>
    <cfRule type="cellIs" dxfId="53" priority="67" stopIfTrue="1" operator="greaterThanOrEqual">
      <formula>0</formula>
    </cfRule>
  </conditionalFormatting>
  <conditionalFormatting sqref="C1070 E1070 G1070 I1066:L1070">
    <cfRule type="cellIs" dxfId="52" priority="64" stopIfTrue="1" operator="lessThanOrEqual">
      <formula>0</formula>
    </cfRule>
    <cfRule type="cellIs" dxfId="51" priority="65" stopIfTrue="1" operator="greaterThanOrEqual">
      <formula>0</formula>
    </cfRule>
  </conditionalFormatting>
  <conditionalFormatting sqref="C1163 E1163 G1163 I1159:L1163">
    <cfRule type="cellIs" dxfId="50" priority="62" stopIfTrue="1" operator="lessThanOrEqual">
      <formula>0</formula>
    </cfRule>
    <cfRule type="cellIs" dxfId="49" priority="63" stopIfTrue="1" operator="greaterThanOrEqual">
      <formula>0</formula>
    </cfRule>
  </conditionalFormatting>
  <conditionalFormatting sqref="C1290 E1290 G1290 I1286:L1290">
    <cfRule type="cellIs" dxfId="48" priority="60" stopIfTrue="1" operator="lessThanOrEqual">
      <formula>0</formula>
    </cfRule>
    <cfRule type="cellIs" dxfId="47" priority="61" stopIfTrue="1" operator="greaterThanOrEqual">
      <formula>0</formula>
    </cfRule>
  </conditionalFormatting>
  <conditionalFormatting sqref="C588:J588">
    <cfRule type="cellIs" dxfId="46" priority="58" stopIfTrue="1" operator="lessThanOrEqual">
      <formula>0</formula>
    </cfRule>
    <cfRule type="cellIs" dxfId="45" priority="59" stopIfTrue="1" operator="greaterThanOrEqual">
      <formula>0</formula>
    </cfRule>
  </conditionalFormatting>
  <conditionalFormatting sqref="C672:J672">
    <cfRule type="cellIs" dxfId="44" priority="56" stopIfTrue="1" operator="lessThanOrEqual">
      <formula>0</formula>
    </cfRule>
    <cfRule type="cellIs" dxfId="43" priority="57" stopIfTrue="1" operator="greaterThanOrEqual">
      <formula>0</formula>
    </cfRule>
  </conditionalFormatting>
  <conditionalFormatting sqref="C715:J715">
    <cfRule type="cellIs" dxfId="42" priority="54" stopIfTrue="1" operator="lessThanOrEqual">
      <formula>0</formula>
    </cfRule>
    <cfRule type="cellIs" dxfId="41" priority="55" stopIfTrue="1" operator="greaterThanOrEqual">
      <formula>0</formula>
    </cfRule>
  </conditionalFormatting>
  <conditionalFormatting sqref="C799:J799">
    <cfRule type="cellIs" dxfId="40" priority="52" stopIfTrue="1" operator="lessThanOrEqual">
      <formula>0</formula>
    </cfRule>
    <cfRule type="cellIs" dxfId="39" priority="53" stopIfTrue="1" operator="greaterThanOrEqual">
      <formula>0</formula>
    </cfRule>
  </conditionalFormatting>
  <conditionalFormatting sqref="C842:J842">
    <cfRule type="cellIs" dxfId="38" priority="50" stopIfTrue="1" operator="lessThanOrEqual">
      <formula>0</formula>
    </cfRule>
    <cfRule type="cellIs" dxfId="37" priority="51" stopIfTrue="1" operator="greaterThanOrEqual">
      <formula>0</formula>
    </cfRule>
  </conditionalFormatting>
  <conditionalFormatting sqref="C926:J926">
    <cfRule type="cellIs" dxfId="36" priority="48" stopIfTrue="1" operator="lessThanOrEqual">
      <formula>0</formula>
    </cfRule>
    <cfRule type="cellIs" dxfId="35" priority="49" stopIfTrue="1" operator="greaterThanOrEqual">
      <formula>0</formula>
    </cfRule>
  </conditionalFormatting>
  <conditionalFormatting sqref="C969:J969">
    <cfRule type="cellIs" dxfId="34" priority="46" stopIfTrue="1" operator="lessThanOrEqual">
      <formula>0</formula>
    </cfRule>
    <cfRule type="cellIs" dxfId="33" priority="47" stopIfTrue="1" operator="greaterThanOrEqual">
      <formula>0</formula>
    </cfRule>
  </conditionalFormatting>
  <conditionalFormatting sqref="C1053:J1053">
    <cfRule type="cellIs" dxfId="32" priority="44" stopIfTrue="1" operator="lessThanOrEqual">
      <formula>0</formula>
    </cfRule>
    <cfRule type="cellIs" dxfId="31" priority="45" stopIfTrue="1" operator="greaterThanOrEqual">
      <formula>0</formula>
    </cfRule>
  </conditionalFormatting>
  <conditionalFormatting sqref="C1096:J1096">
    <cfRule type="cellIs" dxfId="30" priority="42" stopIfTrue="1" operator="lessThanOrEqual">
      <formula>0</formula>
    </cfRule>
    <cfRule type="cellIs" dxfId="29" priority="43" stopIfTrue="1" operator="greaterThanOrEqual">
      <formula>0</formula>
    </cfRule>
  </conditionalFormatting>
  <conditionalFormatting sqref="C1180:J1180">
    <cfRule type="cellIs" dxfId="28" priority="40" stopIfTrue="1" operator="lessThanOrEqual">
      <formula>0</formula>
    </cfRule>
    <cfRule type="cellIs" dxfId="27" priority="41" stopIfTrue="1" operator="greaterThanOrEqual">
      <formula>0</formula>
    </cfRule>
  </conditionalFormatting>
  <conditionalFormatting sqref="C1307:J1307">
    <cfRule type="cellIs" dxfId="26" priority="38" stopIfTrue="1" operator="lessThanOrEqual">
      <formula>0</formula>
    </cfRule>
    <cfRule type="cellIs" dxfId="25" priority="39" stopIfTrue="1" operator="greaterThanOrEqual">
      <formula>0</formula>
    </cfRule>
  </conditionalFormatting>
  <conditionalFormatting sqref="E689:H689 C689">
    <cfRule type="cellIs" dxfId="24" priority="36" stopIfTrue="1" operator="lessThanOrEqual">
      <formula>0</formula>
    </cfRule>
    <cfRule type="cellIs" dxfId="23" priority="37" stopIfTrue="1" operator="greaterThanOrEqual">
      <formula>0</formula>
    </cfRule>
  </conditionalFormatting>
  <conditionalFormatting sqref="B848:L851">
    <cfRule type="cellIs" dxfId="22" priority="34" stopIfTrue="1" operator="lessThanOrEqual">
      <formula>0</formula>
    </cfRule>
    <cfRule type="cellIs" dxfId="21" priority="35" stopIfTrue="1" operator="greaterThanOrEqual">
      <formula>0</formula>
    </cfRule>
  </conditionalFormatting>
  <conditionalFormatting sqref="C1224:J1224">
    <cfRule type="cellIs" dxfId="20" priority="32" stopIfTrue="1" operator="lessThanOrEqual">
      <formula>0</formula>
    </cfRule>
    <cfRule type="cellIs" dxfId="19" priority="33" stopIfTrue="1" operator="greaterThanOrEqual">
      <formula>0</formula>
    </cfRule>
  </conditionalFormatting>
  <conditionalFormatting sqref="C1198:H1206">
    <cfRule type="cellIs" dxfId="18" priority="30" stopIfTrue="1" operator="lessThanOrEqual">
      <formula>0</formula>
    </cfRule>
    <cfRule type="cellIs" dxfId="17" priority="31" stopIfTrue="1" operator="greaterThanOrEqual">
      <formula>0</formula>
    </cfRule>
  </conditionalFormatting>
  <conditionalFormatting sqref="C1223:J1223">
    <cfRule type="cellIs" dxfId="16" priority="28" stopIfTrue="1" operator="lessThanOrEqual">
      <formula>0</formula>
    </cfRule>
    <cfRule type="cellIs" dxfId="15" priority="29" stopIfTrue="1" operator="greaterThanOrEqual">
      <formula>0</formula>
    </cfRule>
  </conditionalFormatting>
  <conditionalFormatting sqref="E1197:H1197 C1197">
    <cfRule type="cellIs" dxfId="14" priority="26" stopIfTrue="1" operator="lessThanOrEqual">
      <formula>0</formula>
    </cfRule>
    <cfRule type="cellIs" dxfId="13" priority="27" stopIfTrue="1" operator="greaterThanOrEqual">
      <formula>0</formula>
    </cfRule>
  </conditionalFormatting>
  <conditionalFormatting sqref="C1351:J1351">
    <cfRule type="cellIs" dxfId="12" priority="24" stopIfTrue="1" operator="lessThanOrEqual">
      <formula>0</formula>
    </cfRule>
    <cfRule type="cellIs" dxfId="11" priority="25" stopIfTrue="1" operator="greaterThanOrEqual">
      <formula>0</formula>
    </cfRule>
  </conditionalFormatting>
  <conditionalFormatting sqref="C1325:H1333">
    <cfRule type="cellIs" dxfId="10" priority="22" stopIfTrue="1" operator="lessThanOrEqual">
      <formula>0</formula>
    </cfRule>
    <cfRule type="cellIs" dxfId="9" priority="23" stopIfTrue="1" operator="greaterThanOrEqual">
      <formula>0</formula>
    </cfRule>
  </conditionalFormatting>
  <conditionalFormatting sqref="C1350:J1350">
    <cfRule type="cellIs" dxfId="8" priority="20" stopIfTrue="1" operator="lessThanOrEqual">
      <formula>0</formula>
    </cfRule>
    <cfRule type="cellIs" dxfId="7" priority="21" stopIfTrue="1" operator="greaterThanOrEqual">
      <formula>0</formula>
    </cfRule>
  </conditionalFormatting>
  <conditionalFormatting sqref="E1324:H1324 C1324">
    <cfRule type="cellIs" dxfId="6" priority="18" stopIfTrue="1" operator="lessThanOrEqual">
      <formula>0</formula>
    </cfRule>
    <cfRule type="cellIs" dxfId="5" priority="19" stopIfTrue="1" operator="greaterThanOrEqual">
      <formula>0</formula>
    </cfRule>
  </conditionalFormatting>
  <conditionalFormatting sqref="N1389:N1390 K1390:L1390">
    <cfRule type="cellIs" dxfId="4" priority="16" stopIfTrue="1" operator="lessThanOrEqual">
      <formula>0</formula>
    </cfRule>
    <cfRule type="cellIs" dxfId="3" priority="17" stopIfTrue="1" operator="greaterThanOrEqual">
      <formula>0</formula>
    </cfRule>
  </conditionalFormatting>
  <conditionalFormatting sqref="G1387:G1400">
    <cfRule type="cellIs" dxfId="2" priority="1" operator="greaterThanOrEqual">
      <formula>0</formula>
    </cfRule>
  </conditionalFormatting>
  <conditionalFormatting sqref="G1387:G1400">
    <cfRule type="cellIs" dxfId="1" priority="2" stopIfTrue="1" operator="lessThanOrEqual">
      <formula>0</formula>
    </cfRule>
    <cfRule type="cellIs" dxfId="0" priority="3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2" orientation="portrait" r:id="rId1"/>
  <headerFooter alignWithMargins="0"/>
  <rowBreaks count="27" manualBreakCount="27">
    <brk id="114" max="16383" man="1"/>
    <brk id="177" max="16383" man="1"/>
    <brk id="239" max="16383" man="1"/>
    <brk id="302" max="16383" man="1"/>
    <brk id="365" max="16383" man="1"/>
    <brk id="428" max="16383" man="1"/>
    <brk id="491" max="16383" man="1"/>
    <brk id="555" max="16383" man="1"/>
    <brk id="618" max="16383" man="1"/>
    <brk id="682" max="16383" man="1"/>
    <brk id="745" max="16383" man="1"/>
    <brk id="809" max="16383" man="1"/>
    <brk id="872" max="16383" man="1"/>
    <brk id="936" max="16383" man="1"/>
    <brk id="999" max="16383" man="1"/>
    <brk id="1063" max="16383" man="1"/>
    <brk id="1126" max="16383" man="1"/>
    <brk id="1190" max="16383" man="1"/>
    <brk id="1253" max="16383" man="1"/>
    <brk id="1317" max="16383" man="1"/>
    <brk id="1380" max="16383" man="1"/>
    <brk id="1443" max="16383" man="1"/>
    <brk id="1507" max="16383" man="1"/>
    <brk id="1570" max="16383" man="1"/>
    <brk id="1634" max="16383" man="1"/>
    <brk id="1698" max="16383" man="1"/>
    <brk id="177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JULIO 2021</vt:lpstr>
      <vt:lpstr>'JULIO 2021'!Área_de_impresión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2021-08-19T07:38:31Z</cp:lastPrinted>
  <dcterms:created xsi:type="dcterms:W3CDTF">2011-10-19T11:12:35Z</dcterms:created>
  <dcterms:modified xsi:type="dcterms:W3CDTF">2021-08-19T07:39:10Z</dcterms:modified>
</cp:coreProperties>
</file>