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1\BOLETINES\8.- AGOSTO\"/>
    </mc:Choice>
  </mc:AlternateContent>
  <bookViews>
    <workbookView xWindow="0" yWindow="0" windowWidth="28440" windowHeight="12060"/>
  </bookViews>
  <sheets>
    <sheet name="AGOSTO 2021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'AGOSTO 2021'!#REF!</definedName>
    <definedName name="_xlnm.Print_Area" localSheetId="0">'AGOSTO 2021'!$A$1:$M$1907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56" i="4" l="1"/>
  <c r="M1657" i="4" l="1"/>
  <c r="M1658" i="4"/>
  <c r="M1659" i="4"/>
  <c r="M1660" i="4"/>
  <c r="M1661" i="4"/>
  <c r="M1662" i="4"/>
  <c r="M1663" i="4"/>
  <c r="M1664" i="4"/>
  <c r="M1665" i="4"/>
  <c r="E1457" i="4" l="1"/>
  <c r="C873" i="4" l="1"/>
  <c r="E873" i="4"/>
  <c r="L1630" i="4" l="1"/>
  <c r="K1630" i="4"/>
  <c r="K1569" i="4"/>
  <c r="L1569" i="4"/>
  <c r="J1535" i="4"/>
  <c r="J1536" i="4"/>
  <c r="J1537" i="4"/>
  <c r="J1538" i="4"/>
  <c r="J1539" i="4"/>
  <c r="J1540" i="4"/>
  <c r="J1541" i="4"/>
  <c r="J1534" i="4"/>
  <c r="J1533" i="4"/>
  <c r="J1507" i="4"/>
  <c r="J1508" i="4"/>
  <c r="J1509" i="4"/>
  <c r="J1510" i="4"/>
  <c r="J1511" i="4"/>
  <c r="J1512" i="4"/>
  <c r="J1513" i="4"/>
  <c r="J1506" i="4"/>
  <c r="J1505" i="4"/>
  <c r="I1505" i="4"/>
  <c r="L1703" i="4" l="1"/>
  <c r="K1703" i="4"/>
  <c r="J1703" i="4"/>
  <c r="I1703" i="4"/>
  <c r="H1703" i="4"/>
  <c r="G1703" i="4"/>
  <c r="F1703" i="4"/>
  <c r="E1703" i="4"/>
  <c r="D1703" i="4"/>
  <c r="L1702" i="4"/>
  <c r="K1702" i="4"/>
  <c r="J1702" i="4"/>
  <c r="I1702" i="4"/>
  <c r="H1702" i="4"/>
  <c r="G1702" i="4"/>
  <c r="F1702" i="4"/>
  <c r="E1702" i="4"/>
  <c r="D1702" i="4"/>
  <c r="M1701" i="4"/>
  <c r="M1700" i="4"/>
  <c r="M1699" i="4"/>
  <c r="M1698" i="4"/>
  <c r="M1697" i="4"/>
  <c r="M1696" i="4"/>
  <c r="M1695" i="4"/>
  <c r="M1694" i="4"/>
  <c r="M1693" i="4"/>
  <c r="M1692" i="4"/>
  <c r="E1667" i="4"/>
  <c r="F1667" i="4"/>
  <c r="G1667" i="4"/>
  <c r="H1667" i="4"/>
  <c r="I1667" i="4"/>
  <c r="J1667" i="4"/>
  <c r="K1667" i="4"/>
  <c r="L1667" i="4"/>
  <c r="E1668" i="4"/>
  <c r="F1668" i="4"/>
  <c r="G1668" i="4"/>
  <c r="H1668" i="4"/>
  <c r="I1668" i="4"/>
  <c r="J1668" i="4"/>
  <c r="K1668" i="4"/>
  <c r="L1668" i="4"/>
  <c r="D1668" i="4"/>
  <c r="D1667" i="4"/>
  <c r="M1666" i="4"/>
  <c r="M1702" i="4" l="1"/>
  <c r="F1454" i="4" s="1"/>
  <c r="G1454" i="4" s="1"/>
  <c r="M1703" i="4"/>
  <c r="F1455" i="4" s="1"/>
  <c r="G1455" i="4" s="1"/>
  <c r="M1667" i="4"/>
  <c r="F1452" i="4" s="1"/>
  <c r="M1668" i="4"/>
  <c r="J1639" i="4"/>
  <c r="I1639" i="4"/>
  <c r="H1639" i="4"/>
  <c r="G1639" i="4"/>
  <c r="F1639" i="4"/>
  <c r="E1639" i="4"/>
  <c r="D1639" i="4"/>
  <c r="C1639" i="4"/>
  <c r="L1638" i="4"/>
  <c r="K1638" i="4"/>
  <c r="L1637" i="4"/>
  <c r="K1637" i="4"/>
  <c r="L1636" i="4"/>
  <c r="K1636" i="4"/>
  <c r="L1635" i="4"/>
  <c r="K1635" i="4"/>
  <c r="L1634" i="4"/>
  <c r="K1634" i="4"/>
  <c r="L1633" i="4"/>
  <c r="K1633" i="4"/>
  <c r="L1632" i="4"/>
  <c r="K1632" i="4"/>
  <c r="L1631" i="4"/>
  <c r="K1631" i="4"/>
  <c r="H1542" i="4"/>
  <c r="G1542" i="4"/>
  <c r="F1542" i="4"/>
  <c r="E1542" i="4"/>
  <c r="D1542" i="4"/>
  <c r="C1542" i="4"/>
  <c r="I1541" i="4"/>
  <c r="I1540" i="4"/>
  <c r="I1539" i="4"/>
  <c r="I1538" i="4"/>
  <c r="I1537" i="4"/>
  <c r="I1536" i="4"/>
  <c r="I1535" i="4"/>
  <c r="I1534" i="4"/>
  <c r="I1533" i="4"/>
  <c r="K1639" i="4" l="1"/>
  <c r="F1450" i="4" s="1"/>
  <c r="G1450" i="4" s="1"/>
  <c r="L1639" i="4"/>
  <c r="F1451" i="4" s="1"/>
  <c r="G1451" i="4" s="1"/>
  <c r="F1453" i="4"/>
  <c r="G1453" i="4" s="1"/>
  <c r="G1452" i="4"/>
  <c r="J1542" i="4"/>
  <c r="I1542" i="4"/>
  <c r="F1446" i="4" s="1"/>
  <c r="F1447" i="4" l="1"/>
  <c r="G1447" i="4" s="1"/>
  <c r="G1446" i="4"/>
  <c r="I1407" i="4"/>
  <c r="E1407" i="4"/>
  <c r="C1407" i="4"/>
  <c r="E1381" i="4"/>
  <c r="C1381" i="4"/>
  <c r="I1280" i="4"/>
  <c r="E1280" i="4"/>
  <c r="C1280" i="4"/>
  <c r="E1254" i="4"/>
  <c r="C1254" i="4"/>
  <c r="G1254" i="4"/>
  <c r="G1407" i="4" l="1"/>
  <c r="G1381" i="4"/>
  <c r="G1280" i="4"/>
  <c r="D1514" i="4"/>
  <c r="I1237" i="4" l="1"/>
  <c r="I1364" i="4"/>
  <c r="E966" i="4" l="1"/>
  <c r="C645" i="4" l="1"/>
  <c r="I899" i="4" l="1"/>
  <c r="E899" i="4"/>
  <c r="C899" i="4"/>
  <c r="I772" i="4"/>
  <c r="E772" i="4"/>
  <c r="C772" i="4"/>
  <c r="E746" i="4"/>
  <c r="C746" i="4"/>
  <c r="I729" i="4"/>
  <c r="E729" i="4"/>
  <c r="C729" i="4"/>
  <c r="E712" i="4"/>
  <c r="C712" i="4"/>
  <c r="G899" i="4" l="1"/>
  <c r="G712" i="4"/>
  <c r="G729" i="4"/>
  <c r="G746" i="4"/>
  <c r="G772" i="4"/>
  <c r="E619" i="4"/>
  <c r="C619" i="4"/>
  <c r="I602" i="4"/>
  <c r="E602" i="4"/>
  <c r="C602" i="4"/>
  <c r="I645" i="4"/>
  <c r="E645" i="4"/>
  <c r="I856" i="4"/>
  <c r="E856" i="4"/>
  <c r="C856" i="4"/>
  <c r="E839" i="4"/>
  <c r="C839" i="4"/>
  <c r="E585" i="4"/>
  <c r="C585" i="4"/>
  <c r="G839" i="4" l="1"/>
  <c r="G856" i="4"/>
  <c r="G873" i="4"/>
  <c r="G645" i="4"/>
  <c r="G602" i="4"/>
  <c r="G619" i="4"/>
  <c r="G585" i="4"/>
  <c r="I1153" i="4" l="1"/>
  <c r="E1153" i="4"/>
  <c r="C1153" i="4"/>
  <c r="E1127" i="4"/>
  <c r="C1127" i="4"/>
  <c r="I1026" i="4"/>
  <c r="E1026" i="4"/>
  <c r="C1026" i="4"/>
  <c r="E1000" i="4"/>
  <c r="C1000" i="4"/>
  <c r="I983" i="4"/>
  <c r="E983" i="4"/>
  <c r="C983" i="4"/>
  <c r="C966" i="4"/>
  <c r="G1127" i="4" l="1"/>
  <c r="G1153" i="4"/>
  <c r="G1000" i="4"/>
  <c r="G1026" i="4"/>
  <c r="G983" i="4"/>
  <c r="G966" i="4"/>
  <c r="K515" i="4" l="1"/>
  <c r="J515" i="4"/>
  <c r="I515" i="4"/>
  <c r="H515" i="4"/>
  <c r="G515" i="4"/>
  <c r="F515" i="4"/>
  <c r="E515" i="4"/>
  <c r="D515" i="4"/>
  <c r="C515" i="4"/>
  <c r="I490" i="4"/>
  <c r="E490" i="4"/>
  <c r="C490" i="4"/>
  <c r="K455" i="4"/>
  <c r="J455" i="4"/>
  <c r="I455" i="4"/>
  <c r="H455" i="4"/>
  <c r="G455" i="4"/>
  <c r="F455" i="4"/>
  <c r="E455" i="4"/>
  <c r="D455" i="4"/>
  <c r="C455" i="4"/>
  <c r="E430" i="4"/>
  <c r="C430" i="4"/>
  <c r="L455" i="4" l="1"/>
  <c r="G490" i="4"/>
  <c r="L515" i="4"/>
  <c r="G430" i="4"/>
  <c r="E1364" i="4" l="1"/>
  <c r="E1347" i="4"/>
  <c r="E1237" i="4"/>
  <c r="E1220" i="4"/>
  <c r="C1364" i="4" l="1"/>
  <c r="G1364" i="4"/>
  <c r="C1237" i="4"/>
  <c r="G1237" i="4"/>
  <c r="G1220" i="4"/>
  <c r="C1220" i="4"/>
  <c r="C1347" i="4" l="1"/>
  <c r="G1347" i="4"/>
  <c r="I1110" i="4" l="1"/>
  <c r="E1093" i="4"/>
  <c r="L1722" i="4" l="1"/>
  <c r="L1721" i="4"/>
  <c r="J1578" i="4"/>
  <c r="I1578" i="4"/>
  <c r="H1578" i="4"/>
  <c r="G1578" i="4"/>
  <c r="F1578" i="4"/>
  <c r="E1578" i="4"/>
  <c r="D1578" i="4"/>
  <c r="C1578" i="4"/>
  <c r="L1577" i="4"/>
  <c r="K1577" i="4"/>
  <c r="L1576" i="4"/>
  <c r="K1576" i="4"/>
  <c r="L1575" i="4"/>
  <c r="K1575" i="4"/>
  <c r="L1574" i="4"/>
  <c r="K1574" i="4"/>
  <c r="L1573" i="4"/>
  <c r="K1573" i="4"/>
  <c r="L1572" i="4"/>
  <c r="K1572" i="4"/>
  <c r="L1571" i="4"/>
  <c r="K1571" i="4"/>
  <c r="L1570" i="4"/>
  <c r="K1570" i="4"/>
  <c r="H1514" i="4"/>
  <c r="G1514" i="4"/>
  <c r="F1514" i="4"/>
  <c r="E1514" i="4"/>
  <c r="C1514" i="4"/>
  <c r="I1513" i="4"/>
  <c r="I1512" i="4"/>
  <c r="I1511" i="4"/>
  <c r="I1510" i="4"/>
  <c r="I1509" i="4"/>
  <c r="I1508" i="4"/>
  <c r="I1507" i="4"/>
  <c r="I1506" i="4"/>
  <c r="E1110" i="4"/>
  <c r="K414" i="4"/>
  <c r="J414" i="4"/>
  <c r="I414" i="4"/>
  <c r="H414" i="4"/>
  <c r="G414" i="4"/>
  <c r="F414" i="4"/>
  <c r="E414" i="4"/>
  <c r="D414" i="4"/>
  <c r="C414" i="4"/>
  <c r="I399" i="4"/>
  <c r="E399" i="4"/>
  <c r="C399" i="4"/>
  <c r="K382" i="4"/>
  <c r="J382" i="4"/>
  <c r="I382" i="4"/>
  <c r="H382" i="4"/>
  <c r="G382" i="4"/>
  <c r="F382" i="4"/>
  <c r="E382" i="4"/>
  <c r="D382" i="4"/>
  <c r="C382" i="4"/>
  <c r="E367" i="4"/>
  <c r="C367" i="4"/>
  <c r="J1514" i="4" l="1"/>
  <c r="F1445" i="4" s="1"/>
  <c r="C1110" i="4"/>
  <c r="G1110" i="4"/>
  <c r="C1093" i="4"/>
  <c r="G1093" i="4"/>
  <c r="I1514" i="4"/>
  <c r="F1444" i="4" s="1"/>
  <c r="K1578" i="4"/>
  <c r="F1448" i="4" s="1"/>
  <c r="L1578" i="4"/>
  <c r="F1449" i="4" s="1"/>
  <c r="G367" i="4"/>
  <c r="G399" i="4"/>
  <c r="L382" i="4"/>
  <c r="L414" i="4"/>
  <c r="G1444" i="4" l="1"/>
  <c r="G1449" i="4"/>
  <c r="F1456" i="4"/>
  <c r="G1456" i="4" s="1"/>
  <c r="F1457" i="4"/>
  <c r="G1457" i="4" s="1"/>
  <c r="G1445" i="4"/>
  <c r="G1448" i="4" l="1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<sst xmlns="http://schemas.openxmlformats.org/spreadsheetml/2006/main" count="796" uniqueCount="177">
  <si>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</si>
  <si>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</si>
  <si>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</si>
  <si>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</si>
  <si>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</si>
  <si>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</si>
  <si>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</si>
  <si>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</si>
  <si>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</si>
  <si>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</si>
  <si>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</si>
  <si>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</si>
  <si>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</si>
  <si>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</si>
  <si>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</si>
  <si>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</si>
  <si>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</si>
  <si>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</si>
  <si>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</si>
  <si>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</si>
  <si>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</si>
  <si>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</si>
  <si>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</si>
  <si>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</si>
  <si>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</si>
  <si>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</si>
  <si>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</si>
  <si>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</si>
  <si>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</si>
  <si>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</si>
  <si>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</si>
  <si>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</si>
  <si>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</si>
  <si>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</si>
  <si>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</si>
  <si>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</si>
  <si>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</si>
  <si>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</si>
  <si>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</si>
  <si>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</si>
  <si>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</si>
  <si>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</si>
  <si>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</si>
  <si>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</si>
  <si>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</si>
  <si>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</si>
  <si>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</si>
  <si>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</si>
  <si>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</si>
  <si>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</si>
  <si>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</si>
  <si>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</si>
  <si>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</si>
  <si>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</si>
  <si>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</si>
  <si>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</si>
  <si>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</si>
  <si>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</si>
  <si>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</si>
  <si>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</si>
  <si>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</si>
  <si>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</si>
  <si>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</si>
  <si>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</si>
  <si>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</si>
  <si>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</si>
  <si>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</si>
  <si>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</si>
  <si>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</si>
  <si>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</si>
  <si>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</si>
  <si>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</si>
  <si>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</si>
  <si>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</si>
  <si>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</si>
  <si>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</si>
  <si>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</si>
  <si>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</si>
  <si>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</si>
  <si>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</si>
  <si>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</si>
  <si>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</si>
  <si>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</si>
  <si>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</si>
  <si>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</si>
  <si>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</si>
  <si>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</si>
  <si>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</si>
  <si>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</si>
  <si>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</si>
  <si>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</si>
  <si>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</si>
  <si>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</si>
  <si>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</si>
  <si>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</si>
  <si>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</si>
  <si>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</si>
  <si>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</si>
  <si>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</si>
  <si>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</si>
  <si>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</si>
  <si>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</si>
  <si>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</si>
  <si>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</si>
  <si>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</si>
  <si>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</si>
  <si>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</si>
  <si>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</si>
  <si>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</si>
  <si>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</si>
  <si>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</si>
  <si>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</si>
  <si>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</si>
  <si>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</si>
  <si>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</si>
  <si>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</si>
  <si>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</si>
  <si>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</si>
  <si>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</si>
  <si>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</si>
  <si>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</si>
  <si>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</si>
  <si>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</si>
  <si>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</si>
  <si>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</si>
  <si>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</si>
  <si>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</si>
  <si>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</si>
  <si>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</si>
  <si>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</si>
  <si>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</si>
  <si>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</si>
  <si>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</si>
  <si>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</si>
  <si>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</si>
  <si>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</si>
  <si>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</si>
  <si>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</si>
  <si>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</si>
  <si>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</si>
  <si>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</si>
  <si>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</si>
  <si>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</si>
  <si>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</si>
  <si>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</si>
  <si>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</si>
  <si>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</si>
  <si>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</si>
  <si>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</si>
  <si>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</si>
  <si>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</si>
  <si>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</si>
  <si>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</si>
  <si>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t>AÑO 2020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</si>
  <si>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</si>
  <si>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2021</t>
  </si>
  <si>
    <t>AGOSTO 2021</t>
  </si>
  <si>
    <t>1B.- COMPARACIONES AGOSTO 2020 Y AGOSTO 2021</t>
  </si>
  <si>
    <t>1C.- COMPARACIONES DE DATOS ACUMULADOS DE ENERO - AGOSTO 2020 - 2021</t>
  </si>
  <si>
    <t>ENERO - AGOSTO 2020</t>
  </si>
  <si>
    <t>ENERO - AGOSTO 2021</t>
  </si>
  <si>
    <t>2B.- COMPARACIONES AGOSTO 2020 Y AGOSTO 2021</t>
  </si>
  <si>
    <t>2C.- COMPARACIONES DE DATOS ACUMULADOS DE ENERO - AGOSTO 2020 - 2021</t>
  </si>
  <si>
    <t>3B.- COMPARACIONES AGOSTO 2020 Y AGOSTO 2021</t>
  </si>
  <si>
    <t>3C.- COMPARACIONES DE DATOS ACUMULADOS DE ENERO - AGOSTO 2020 - 2021</t>
  </si>
  <si>
    <t>4B.- COMPARACIONES AGOSTO 2020 Y AGOSTO 2021</t>
  </si>
  <si>
    <t>4C.- COMPARACIONES DE DATOS ACUMULADOS DE ENERO - AGOSTO 2020 - 2021</t>
  </si>
  <si>
    <t>5B.- COMPARACIONES AGOSTO 2020 Y AGOSTO 2021</t>
  </si>
  <si>
    <t>5C.- COMPARACIONES DE DATOS ACUMULADOS DE ENERO - AGOSTO 2020 - 2021</t>
  </si>
  <si>
    <t>6B.- COMPARACIONES AGOSTO 2020 Y AGOSTO 2021</t>
  </si>
  <si>
    <t>6C.- COMPARACIONES DE DATOS ACUMULADOS DE ENERO - AGOSTO 2020 - 2021</t>
  </si>
  <si>
    <t>7B.- COMPARACIONES AGOSTO 2020 Y AGOSTO 2021</t>
  </si>
  <si>
    <t>7C.- COMPARACIONES DE DATOS ACUMULADOS DE ENERO - AGOSTO 2020 - 2021</t>
  </si>
  <si>
    <t>8B.- COMPARACIONES AGOSTO 2020 Y AGOSTO 2021</t>
  </si>
  <si>
    <t>8C.- COMPARACIONES DE DATOS ACUMULADOS DE ENERO - AGOSTO 2020 - 2021</t>
  </si>
  <si>
    <t>AGOSTO</t>
  </si>
  <si>
    <t>AGOSTO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</si>
</sst>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sz val="11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b/>
      <sz val="9"/>
      <color rgb="FF595959"/>
      <name val="Arial"/>
    </font>
    <font>
      <sz val="10"/>
      <color rgb="FF595959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FF660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7" fillId="0" borderId="0"/>
    <xf numFmtId="0" fontId="68" fillId="0" borderId="0"/>
  </cellStyleXfs>
  <cellXfs count="331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10" fontId="1" fillId="3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3" xfId="0" applyFont="1" applyBorder="1" applyAlignment="1">
      <alignment horizontal="right"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33" fillId="10" borderId="2" xfId="0" applyFont="1" applyFill="1" applyBorder="1" applyAlignment="1">
      <alignment horizontal="left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right" vertical="center"/>
    </xf>
    <xf numFmtId="0" fontId="38" fillId="8" borderId="1" xfId="0" applyFont="1" applyFill="1" applyBorder="1" applyAlignment="1">
      <alignment vertical="center"/>
    </xf>
    <xf numFmtId="0" fontId="38" fillId="8" borderId="1" xfId="0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38" fillId="8" borderId="2" xfId="0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5" fillId="0" borderId="0" xfId="0" applyFont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4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7" fillId="12" borderId="0" xfId="0" applyFont="1" applyFill="1" applyAlignment="1">
      <alignment vertical="center"/>
    </xf>
    <xf numFmtId="49" fontId="48" fillId="12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9" fillId="4" borderId="2" xfId="0" applyFont="1" applyFill="1" applyBorder="1" applyAlignment="1">
      <alignment horizontal="center" vertical="center"/>
    </xf>
    <xf numFmtId="10" fontId="50" fillId="4" borderId="1" xfId="2" applyNumberFormat="1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0" fontId="51" fillId="4" borderId="1" xfId="0" applyFont="1" applyFill="1" applyBorder="1" applyAlignment="1">
      <alignment vertical="center"/>
    </xf>
    <xf numFmtId="0" fontId="51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52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52" fillId="12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vertical="center"/>
    </xf>
    <xf numFmtId="0" fontId="54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5" fillId="3" borderId="0" xfId="0" applyFont="1" applyFill="1" applyAlignment="1">
      <alignment vertical="center"/>
    </xf>
    <xf numFmtId="0" fontId="55" fillId="3" borderId="7" xfId="0" applyFont="1" applyFill="1" applyBorder="1" applyAlignment="1">
      <alignment vertical="center"/>
    </xf>
    <xf numFmtId="0" fontId="55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5" fillId="3" borderId="8" xfId="0" applyFont="1" applyFill="1" applyBorder="1" applyAlignment="1">
      <alignment vertical="center"/>
    </xf>
    <xf numFmtId="0" fontId="56" fillId="3" borderId="5" xfId="0" applyFont="1" applyFill="1" applyBorder="1" applyAlignment="1">
      <alignment vertical="center"/>
    </xf>
    <xf numFmtId="0" fontId="58" fillId="12" borderId="0" xfId="0" applyFont="1" applyFill="1" applyBorder="1" applyAlignment="1">
      <alignment vertical="center"/>
    </xf>
    <xf numFmtId="0" fontId="56" fillId="3" borderId="0" xfId="0" applyFont="1" applyFill="1" applyBorder="1" applyAlignment="1">
      <alignment vertical="center"/>
    </xf>
    <xf numFmtId="0" fontId="60" fillId="3" borderId="7" xfId="0" applyFont="1" applyFill="1" applyBorder="1" applyAlignment="1">
      <alignment vertical="center"/>
    </xf>
    <xf numFmtId="0" fontId="60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2" fillId="12" borderId="0" xfId="0" applyFont="1" applyFill="1" applyBorder="1" applyAlignment="1">
      <alignment vertical="center"/>
    </xf>
    <xf numFmtId="0" fontId="41" fillId="12" borderId="0" xfId="0" applyFont="1" applyFill="1" applyBorder="1" applyAlignment="1">
      <alignment vertical="center"/>
    </xf>
    <xf numFmtId="0" fontId="53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0" fontId="62" fillId="4" borderId="2" xfId="0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3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4" fillId="8" borderId="2" xfId="3" applyNumberFormat="1" applyFont="1" applyFill="1" applyBorder="1" applyAlignment="1">
      <alignment horizontal="center" vertical="center"/>
    </xf>
    <xf numFmtId="0" fontId="64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9" fillId="12" borderId="0" xfId="0" applyFont="1" applyFill="1" applyBorder="1" applyAlignment="1">
      <alignment vertical="center"/>
    </xf>
    <xf numFmtId="0" fontId="55" fillId="3" borderId="10" xfId="0" applyFont="1" applyFill="1" applyBorder="1" applyAlignment="1">
      <alignment vertical="center"/>
    </xf>
    <xf numFmtId="0" fontId="55" fillId="3" borderId="11" xfId="0" applyFont="1" applyFill="1" applyBorder="1" applyAlignment="1">
      <alignment vertical="center"/>
    </xf>
    <xf numFmtId="0" fontId="55" fillId="3" borderId="12" xfId="0" applyFont="1" applyFill="1" applyBorder="1" applyAlignment="1">
      <alignment vertical="center"/>
    </xf>
    <xf numFmtId="0" fontId="58" fillId="12" borderId="13" xfId="0" applyFont="1" applyFill="1" applyBorder="1" applyAlignment="1">
      <alignment vertical="center"/>
    </xf>
    <xf numFmtId="0" fontId="60" fillId="3" borderId="14" xfId="0" applyFont="1" applyFill="1" applyBorder="1" applyAlignment="1">
      <alignment vertical="center"/>
    </xf>
    <xf numFmtId="0" fontId="56" fillId="3" borderId="13" xfId="0" applyFont="1" applyFill="1" applyBorder="1" applyAlignment="1">
      <alignment vertical="center"/>
    </xf>
    <xf numFmtId="0" fontId="55" fillId="3" borderId="15" xfId="0" applyFont="1" applyFill="1" applyBorder="1" applyAlignment="1">
      <alignment vertical="center"/>
    </xf>
    <xf numFmtId="0" fontId="60" fillId="3" borderId="16" xfId="0" applyFont="1" applyFill="1" applyBorder="1" applyAlignment="1">
      <alignment vertical="center"/>
    </xf>
    <xf numFmtId="0" fontId="55" fillId="3" borderId="17" xfId="0" applyFont="1" applyFill="1" applyBorder="1" applyAlignment="1">
      <alignment vertical="center"/>
    </xf>
    <xf numFmtId="0" fontId="55" fillId="3" borderId="16" xfId="0" applyFont="1" applyFill="1" applyBorder="1" applyAlignment="1">
      <alignment vertical="center"/>
    </xf>
    <xf numFmtId="0" fontId="58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3" fontId="72" fillId="0" borderId="21" xfId="0" applyNumberFormat="1" applyFont="1" applyBorder="1" applyAlignment="1">
      <alignment horizontal="right" vertical="center"/>
    </xf>
    <xf numFmtId="3" fontId="72" fillId="0" borderId="0" xfId="0" applyNumberFormat="1" applyFont="1" applyAlignment="1">
      <alignment horizontal="right" vertical="center"/>
    </xf>
    <xf numFmtId="3" fontId="73" fillId="14" borderId="22" xfId="0" applyNumberFormat="1" applyFont="1" applyFill="1" applyBorder="1" applyAlignment="1">
      <alignment horizontal="right" vertical="center"/>
    </xf>
    <xf numFmtId="10" fontId="73" fillId="14" borderId="22" xfId="0" applyNumberFormat="1" applyFont="1" applyFill="1" applyBorder="1" applyAlignment="1">
      <alignment horizontal="right" vertical="center"/>
    </xf>
    <xf numFmtId="2" fontId="73" fillId="14" borderId="20" xfId="0" applyNumberFormat="1" applyFont="1" applyFill="1" applyBorder="1" applyAlignment="1">
      <alignment horizontal="right" vertical="center"/>
    </xf>
    <xf numFmtId="3" fontId="71" fillId="15" borderId="20" xfId="0" applyNumberFormat="1" applyFont="1" applyFill="1" applyBorder="1" applyAlignment="1">
      <alignment horizontal="center" vertical="center"/>
    </xf>
    <xf numFmtId="3" fontId="70" fillId="13" borderId="0" xfId="0" applyNumberFormat="1" applyFont="1" applyFill="1" applyAlignment="1">
      <alignment horizontal="center" vertical="center"/>
    </xf>
    <xf numFmtId="3" fontId="71" fillId="13" borderId="0" xfId="0" applyNumberFormat="1" applyFont="1" applyFill="1" applyAlignment="1">
      <alignment horizontal="center" vertical="center"/>
    </xf>
    <xf numFmtId="3" fontId="70" fillId="13" borderId="20" xfId="0" applyNumberFormat="1" applyFont="1" applyFill="1" applyBorder="1" applyAlignment="1">
      <alignment horizontal="center" vertical="center"/>
    </xf>
    <xf numFmtId="3" fontId="71" fillId="13" borderId="20" xfId="0" applyNumberFormat="1" applyFont="1" applyFill="1" applyBorder="1" applyAlignment="1">
      <alignment horizontal="center" vertical="center"/>
    </xf>
    <xf numFmtId="3" fontId="71" fillId="15" borderId="22" xfId="0" applyNumberFormat="1" applyFont="1" applyFill="1" applyBorder="1" applyAlignment="1">
      <alignment horizontal="center" vertical="center"/>
    </xf>
    <xf numFmtId="10" fontId="71" fillId="15" borderId="22" xfId="0" applyNumberFormat="1" applyFont="1" applyFill="1" applyBorder="1" applyAlignment="1">
      <alignment horizontal="center" vertical="center"/>
    </xf>
    <xf numFmtId="2" fontId="71" fillId="15" borderId="20" xfId="0" applyNumberFormat="1" applyFont="1" applyFill="1" applyBorder="1" applyAlignment="1">
      <alignment horizontal="center" vertical="center"/>
    </xf>
    <xf numFmtId="4" fontId="70" fillId="13" borderId="0" xfId="0" applyNumberFormat="1" applyFont="1" applyFill="1" applyAlignment="1">
      <alignment horizontal="center" vertical="center"/>
    </xf>
    <xf numFmtId="4" fontId="71" fillId="13" borderId="0" xfId="0" applyNumberFormat="1" applyFont="1" applyFill="1" applyAlignment="1">
      <alignment horizontal="center" vertical="center"/>
    </xf>
    <xf numFmtId="4" fontId="70" fillId="13" borderId="20" xfId="0" applyNumberFormat="1" applyFont="1" applyFill="1" applyBorder="1" applyAlignment="1">
      <alignment horizontal="center" vertical="center"/>
    </xf>
    <xf numFmtId="4" fontId="71" fillId="13" borderId="20" xfId="0" applyNumberFormat="1" applyFont="1" applyFill="1" applyBorder="1" applyAlignment="1">
      <alignment horizontal="center" vertical="center"/>
    </xf>
    <xf numFmtId="49" fontId="69" fillId="0" borderId="0" xfId="0" applyNumberFormat="1" applyFont="1" applyAlignment="1">
      <alignment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49" fontId="69" fillId="0" borderId="0" xfId="5" applyNumberFormat="1" applyFont="1" applyFill="1" applyAlignment="1">
      <alignment vertical="center"/>
    </xf>
    <xf numFmtId="49" fontId="69" fillId="0" borderId="0" xfId="5" applyNumberFormat="1" applyFont="1" applyFill="1" applyAlignment="1">
      <alignment vertical="center"/>
    </xf>
    <xf numFmtId="3" fontId="70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3" fontId="77" fillId="0" borderId="0" xfId="0" applyNumberFormat="1" applyFont="1" applyAlignment="1">
      <alignment horizontal="center" vertical="center"/>
    </xf>
    <xf numFmtId="3" fontId="74" fillId="0" borderId="0" xfId="0" applyNumberFormat="1" applyFont="1" applyAlignment="1">
      <alignment horizontal="center" vertical="center"/>
    </xf>
    <xf numFmtId="10" fontId="75" fillId="0" borderId="0" xfId="0" applyNumberFormat="1" applyFont="1" applyAlignment="1">
      <alignment horizontal="center" vertical="center"/>
    </xf>
    <xf numFmtId="2" fontId="76" fillId="0" borderId="0" xfId="0" applyNumberFormat="1" applyFont="1" applyAlignment="1">
      <alignment horizontal="center" vertical="center"/>
    </xf>
    <xf numFmtId="3" fontId="77" fillId="15" borderId="22" xfId="0" applyNumberFormat="1" applyFont="1" applyFill="1" applyBorder="1" applyAlignment="1">
      <alignment horizontal="center" vertical="center"/>
    </xf>
    <xf numFmtId="3" fontId="74" fillId="15" borderId="22" xfId="0" applyNumberFormat="1" applyFont="1" applyFill="1" applyBorder="1" applyAlignment="1">
      <alignment horizontal="center" vertical="center"/>
    </xf>
    <xf numFmtId="10" fontId="75" fillId="15" borderId="22" xfId="0" applyNumberFormat="1" applyFont="1" applyFill="1" applyBorder="1" applyAlignment="1">
      <alignment horizontal="center" vertical="center"/>
    </xf>
    <xf numFmtId="2" fontId="76" fillId="15" borderId="22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center" vertical="center"/>
    </xf>
    <xf numFmtId="3" fontId="7" fillId="0" borderId="0" xfId="0" applyNumberFormat="1" applyFont="1" applyFill="1" applyBorder="1" applyAlignment="1">
      <alignment vertical="center"/>
    </xf>
    <xf numFmtId="1" fontId="21" fillId="0" borderId="0" xfId="0" applyNumberFormat="1" applyFont="1" applyAlignment="1">
      <alignment vertical="center"/>
    </xf>
    <xf numFmtId="1" fontId="24" fillId="0" borderId="0" xfId="0" applyNumberFormat="1" applyFont="1" applyAlignment="1">
      <alignment vertical="center"/>
    </xf>
    <xf numFmtId="3" fontId="70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10" fontId="71" fillId="0" borderId="0" xfId="0" applyNumberFormat="1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10" fontId="71" fillId="0" borderId="20" xfId="0" applyNumberFormat="1" applyFont="1" applyBorder="1" applyAlignment="1">
      <alignment horizontal="center" vertical="center"/>
    </xf>
    <xf numFmtId="0" fontId="66" fillId="16" borderId="0" xfId="0" applyFont="1" applyFill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10" fontId="71" fillId="0" borderId="21" xfId="0" applyNumberFormat="1" applyFont="1" applyBorder="1" applyAlignment="1">
      <alignment horizontal="center" vertical="center"/>
    </xf>
    <xf numFmtId="3" fontId="71" fillId="0" borderId="20" xfId="0" applyNumberFormat="1" applyFont="1" applyBorder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17" fontId="48" fillId="12" borderId="0" xfId="0" quotePrefix="1" applyNumberFormat="1" applyFont="1" applyFill="1" applyAlignment="1">
      <alignment horizontal="right" vertical="center"/>
    </xf>
    <xf numFmtId="0" fontId="48" fillId="12" borderId="0" xfId="0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40" fillId="12" borderId="0" xfId="0" applyFont="1" applyFill="1" applyAlignment="1">
      <alignment horizontal="center" vertical="center"/>
    </xf>
    <xf numFmtId="0" fontId="41" fillId="12" borderId="0" xfId="0" applyFont="1" applyFill="1" applyAlignment="1">
      <alignment horizontal="center" vertical="center"/>
    </xf>
    <xf numFmtId="0" fontId="71" fillId="0" borderId="20" xfId="0" applyFont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3" fillId="8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41" fillId="11" borderId="0" xfId="0" applyFont="1" applyFill="1" applyAlignment="1">
      <alignment horizontal="center" vertical="center"/>
    </xf>
    <xf numFmtId="0" fontId="40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7" fillId="0" borderId="0" xfId="3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57" fillId="3" borderId="0" xfId="0" applyFont="1" applyFill="1" applyBorder="1" applyAlignment="1">
      <alignment horizontal="left" vertical="center" wrapText="1"/>
    </xf>
    <xf numFmtId="0" fontId="57" fillId="3" borderId="17" xfId="0" applyFont="1" applyFill="1" applyBorder="1" applyAlignment="1">
      <alignment horizontal="left" vertical="center" wrapText="1"/>
    </xf>
    <xf numFmtId="0" fontId="57" fillId="3" borderId="11" xfId="0" applyFont="1" applyFill="1" applyBorder="1" applyAlignment="1">
      <alignment horizontal="left" vertical="center" wrapText="1"/>
    </xf>
    <xf numFmtId="0" fontId="57" fillId="3" borderId="19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56" fillId="3" borderId="16" xfId="0" applyFont="1" applyFill="1" applyBorder="1" applyAlignment="1">
      <alignment horizontal="left" vertical="center" wrapText="1"/>
    </xf>
    <xf numFmtId="0" fontId="56" fillId="3" borderId="0" xfId="0" applyFont="1" applyFill="1" applyBorder="1" applyAlignment="1">
      <alignment horizontal="left" vertical="center" wrapText="1"/>
    </xf>
    <xf numFmtId="0" fontId="56" fillId="3" borderId="14" xfId="0" applyFont="1" applyFill="1" applyBorder="1" applyAlignment="1">
      <alignment horizontal="left" vertical="center"/>
    </xf>
    <xf numFmtId="0" fontId="56" fillId="3" borderId="13" xfId="0" applyFont="1" applyFill="1" applyBorder="1" applyAlignment="1">
      <alignment horizontal="left" vertical="center"/>
    </xf>
    <xf numFmtId="0" fontId="57" fillId="3" borderId="18" xfId="0" applyFont="1" applyFill="1" applyBorder="1" applyAlignment="1">
      <alignment horizontal="left" vertical="center"/>
    </xf>
    <xf numFmtId="0" fontId="57" fillId="3" borderId="11" xfId="0" applyFont="1" applyFill="1" applyBorder="1" applyAlignment="1">
      <alignment horizontal="left" vertical="center"/>
    </xf>
    <xf numFmtId="0" fontId="56" fillId="3" borderId="7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left" vertical="center"/>
    </xf>
    <xf numFmtId="0" fontId="57" fillId="3" borderId="0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56" fillId="3" borderId="18" xfId="0" applyFont="1" applyFill="1" applyBorder="1" applyAlignment="1">
      <alignment horizontal="left" vertical="center" wrapText="1"/>
    </xf>
    <xf numFmtId="0" fontId="56" fillId="3" borderId="11" xfId="0" applyFont="1" applyFill="1" applyBorder="1" applyAlignment="1">
      <alignment horizontal="left" vertical="center" wrapText="1"/>
    </xf>
    <xf numFmtId="0" fontId="33" fillId="0" borderId="3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0" borderId="3" xfId="3" applyFont="1" applyFill="1" applyBorder="1" applyAlignment="1">
      <alignment horizontal="left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0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49E39"/>
      <color rgb="FF536E1F"/>
      <color rgb="FF066686"/>
      <color rgb="FF003956"/>
      <color rgb="FF7DB51A"/>
      <color rgb="FF000000"/>
      <color rgb="FFFF6600"/>
      <color rgb="FFFF3300"/>
      <color rgb="FFFF9900"/>
      <color rgb="FFA94B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43378112"/>
        <c:axId val="343378504"/>
      </c:barChart>
      <c:catAx>
        <c:axId val="343378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3378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33785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337811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425721085796365E-2"/>
          <c:y val="0.22230971128608923"/>
          <c:w val="0.90691739098524804"/>
          <c:h val="0.635318539727988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2021'!$B$488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2021'!$C$487:$H$487</c15:sqref>
                  </c15:fullRef>
                </c:ext>
              </c:extLst>
              <c:f>('AGOSTO 2021'!$C$487,'AGOSTO 2021'!$E$487,'AGOSTO 2021'!$G$487)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2021'!$C$488:$H$488</c15:sqref>
                  </c15:fullRef>
                </c:ext>
              </c:extLst>
              <c:f>('AGOSTO 2021'!$C$488,'AGOSTO 2021'!$E$488,'AGOSTO 2021'!$G$488)</c:f>
              <c:numCache>
                <c:formatCode>#,##0</c:formatCode>
                <c:ptCount val="3"/>
                <c:pt idx="0">
                  <c:v>3693532</c:v>
                </c:pt>
                <c:pt idx="1">
                  <c:v>504005</c:v>
                </c:pt>
                <c:pt idx="2">
                  <c:v>4197537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'AGOSTO 2021'!$B$489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2021'!$C$487:$H$487</c15:sqref>
                  </c15:fullRef>
                </c:ext>
              </c:extLst>
              <c:f>('AGOSTO 2021'!$C$487,'AGOSTO 2021'!$E$487,'AGOSTO 2021'!$G$487)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2021'!$C$489:$H$489</c15:sqref>
                  </c15:fullRef>
                </c:ext>
              </c:extLst>
              <c:f>('AGOSTO 2021'!$C$489,'AGOSTO 2021'!$E$489,'AGOSTO 2021'!$G$489)</c:f>
              <c:numCache>
                <c:formatCode>#,##0</c:formatCode>
                <c:ptCount val="3"/>
                <c:pt idx="0">
                  <c:v>4303551</c:v>
                </c:pt>
                <c:pt idx="1">
                  <c:v>544986</c:v>
                </c:pt>
                <c:pt idx="2">
                  <c:v>4848537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146256"/>
        <c:axId val="449145864"/>
      </c:barChart>
      <c:catAx>
        <c:axId val="44914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5864"/>
        <c:crosses val="autoZero"/>
        <c:auto val="0"/>
        <c:lblAlgn val="ctr"/>
        <c:lblOffset val="100"/>
        <c:noMultiLvlLbl val="0"/>
      </c:catAx>
      <c:valAx>
        <c:axId val="44914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633752384394535E-2"/>
          <c:y val="0.22083424722836523"/>
          <c:w val="0.92640589741948842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2021'!$B$513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2021'!$C$512:$K$512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2021'!$C$513:$K$513</c:f>
              <c:numCache>
                <c:formatCode>#,##0</c:formatCode>
                <c:ptCount val="9"/>
                <c:pt idx="0">
                  <c:v>508891</c:v>
                </c:pt>
                <c:pt idx="1">
                  <c:v>514352</c:v>
                </c:pt>
                <c:pt idx="2">
                  <c:v>728579</c:v>
                </c:pt>
                <c:pt idx="3">
                  <c:v>230731</c:v>
                </c:pt>
                <c:pt idx="4">
                  <c:v>711163</c:v>
                </c:pt>
                <c:pt idx="5">
                  <c:v>438270</c:v>
                </c:pt>
                <c:pt idx="6">
                  <c:v>337678</c:v>
                </c:pt>
                <c:pt idx="7">
                  <c:v>468694</c:v>
                </c:pt>
                <c:pt idx="8">
                  <c:v>259179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'AGOSTO 2021'!$B$514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'AGOSTO 2021'!$C$512:$K$512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2021'!$C$514:$K$514</c:f>
              <c:numCache>
                <c:formatCode>#,##0</c:formatCode>
                <c:ptCount val="9"/>
                <c:pt idx="0">
                  <c:v>505123</c:v>
                </c:pt>
                <c:pt idx="1">
                  <c:v>742836</c:v>
                </c:pt>
                <c:pt idx="2">
                  <c:v>821686</c:v>
                </c:pt>
                <c:pt idx="3">
                  <c:v>277206</c:v>
                </c:pt>
                <c:pt idx="4">
                  <c:v>710567</c:v>
                </c:pt>
                <c:pt idx="5">
                  <c:v>461725</c:v>
                </c:pt>
                <c:pt idx="6">
                  <c:v>355523</c:v>
                </c:pt>
                <c:pt idx="7">
                  <c:v>640782</c:v>
                </c:pt>
                <c:pt idx="8">
                  <c:v>333089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380464"/>
        <c:axId val="343380856"/>
      </c:barChart>
      <c:catAx>
        <c:axId val="34338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0856"/>
        <c:crosses val="autoZero"/>
        <c:auto val="1"/>
        <c:lblAlgn val="ctr"/>
        <c:lblOffset val="100"/>
        <c:noMultiLvlLbl val="0"/>
      </c:catAx>
      <c:valAx>
        <c:axId val="34338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428807005896658E-2"/>
          <c:y val="0.2188596614135096"/>
          <c:w val="0.9178800594937051"/>
          <c:h val="0.63858720678273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2021'!$B$453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'AGOSTO 2021'!$C$452:$K$452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2021'!$C$453:$K$453</c:f>
              <c:numCache>
                <c:formatCode>#,##0</c:formatCode>
                <c:ptCount val="9"/>
                <c:pt idx="0">
                  <c:v>264983</c:v>
                </c:pt>
                <c:pt idx="1">
                  <c:v>303662</c:v>
                </c:pt>
                <c:pt idx="2">
                  <c:v>371137</c:v>
                </c:pt>
                <c:pt idx="3">
                  <c:v>111318</c:v>
                </c:pt>
                <c:pt idx="4">
                  <c:v>409001</c:v>
                </c:pt>
                <c:pt idx="5">
                  <c:v>251524</c:v>
                </c:pt>
                <c:pt idx="6">
                  <c:v>150827</c:v>
                </c:pt>
                <c:pt idx="7">
                  <c:v>254977</c:v>
                </c:pt>
                <c:pt idx="8">
                  <c:v>140275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'AGOSTO 2021'!$B$454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'AGOSTO 2021'!$C$452:$K$452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2021'!$C$454:$K$454</c:f>
              <c:numCache>
                <c:formatCode>#,##0</c:formatCode>
                <c:ptCount val="9"/>
                <c:pt idx="0">
                  <c:v>270523</c:v>
                </c:pt>
                <c:pt idx="1">
                  <c:v>466556</c:v>
                </c:pt>
                <c:pt idx="2">
                  <c:v>444712</c:v>
                </c:pt>
                <c:pt idx="3">
                  <c:v>148073</c:v>
                </c:pt>
                <c:pt idx="4">
                  <c:v>410197</c:v>
                </c:pt>
                <c:pt idx="5">
                  <c:v>253402</c:v>
                </c:pt>
                <c:pt idx="6">
                  <c:v>158363</c:v>
                </c:pt>
                <c:pt idx="7">
                  <c:v>373394</c:v>
                </c:pt>
                <c:pt idx="8">
                  <c:v>199235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855264"/>
        <c:axId val="449856832"/>
      </c:barChart>
      <c:catAx>
        <c:axId val="4498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6832"/>
        <c:crosses val="autoZero"/>
        <c:auto val="1"/>
        <c:lblAlgn val="ctr"/>
        <c:lblOffset val="100"/>
        <c:noMultiLvlLbl val="0"/>
      </c:catAx>
      <c:valAx>
        <c:axId val="44985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5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836288163094652E-2"/>
          <c:y val="0.2181289270659349"/>
          <c:w val="0.89934890882002594"/>
          <c:h val="0.644767756303189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2021'!$B$583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2021'!$C$582:$H$582</c15:sqref>
                  </c15:fullRef>
                </c:ext>
              </c:extLst>
              <c:f>('AGOSTO 2021'!$C$582,'AGOSTO 2021'!$E$582,'AGOSTO 2021'!$G$582)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2021'!$C$583:$H$583</c15:sqref>
                  </c15:fullRef>
                </c:ext>
              </c:extLst>
              <c:f>('AGOSTO 2021'!$C$583,'AGOSTO 2021'!$E$583,'AGOSTO 2021'!$G$583)</c:f>
              <c:numCache>
                <c:formatCode>#,##0</c:formatCode>
                <c:ptCount val="3"/>
                <c:pt idx="0">
                  <c:v>291269</c:v>
                </c:pt>
                <c:pt idx="1">
                  <c:v>42134</c:v>
                </c:pt>
                <c:pt idx="2">
                  <c:v>333403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'AGOSTO 2021'!$B$584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2021'!$C$582:$H$582</c15:sqref>
                  </c15:fullRef>
                </c:ext>
              </c:extLst>
              <c:f>('AGOSTO 2021'!$C$582,'AGOSTO 2021'!$E$582,'AGOSTO 2021'!$G$582)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2021'!$C$584:$H$584</c15:sqref>
                  </c15:fullRef>
                </c:ext>
              </c:extLst>
              <c:f>('AGOSTO 2021'!$C$584,'AGOSTO 2021'!$E$584,'AGOSTO 2021'!$G$584)</c:f>
              <c:numCache>
                <c:formatCode>#,##0</c:formatCode>
                <c:ptCount val="3"/>
                <c:pt idx="0">
                  <c:v>585909</c:v>
                </c:pt>
                <c:pt idx="1">
                  <c:v>101038</c:v>
                </c:pt>
                <c:pt idx="2">
                  <c:v>686947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858400"/>
        <c:axId val="4498587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2021'!$B$582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2021'!$C$582:$H$582</c15:sqref>
                        </c15:fullRef>
                        <c15:formulaRef>
                          <c15:sqref>('AGOSTO 2021'!$C$582,'AGOSTO 2021'!$E$582,'AGOSTO 2021'!$G$582)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2021'!$C$582:$H$582</c15:sqref>
                        </c15:fullRef>
                        <c15:formulaRef>
                          <c15:sqref>('AGOSTO 2021'!$C$582,'AGOSTO 2021'!$E$582,'AGOSTO 2021'!$G$582)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498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8792"/>
        <c:crosses val="autoZero"/>
        <c:auto val="0"/>
        <c:lblAlgn val="ctr"/>
        <c:lblOffset val="100"/>
        <c:noMultiLvlLbl val="0"/>
      </c:catAx>
      <c:valAx>
        <c:axId val="44985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7601722973637457"/>
          <c:y val="2.5116917203531378E-2"/>
          <c:w val="0.308992899617772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051721064826961E-2"/>
          <c:y val="0.20210787401574801"/>
          <c:w val="0.90429139100621747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2021'!$B$600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2021'!$C$599:$H$599</c15:sqref>
                  </c15:fullRef>
                </c:ext>
              </c:extLst>
              <c:f>('AGOSTO 2021'!$C$599,'AGOSTO 2021'!$E$599,'AGOSTO 2021'!$G$599)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2021'!$C$600:$H$600</c15:sqref>
                  </c15:fullRef>
                </c:ext>
              </c:extLst>
              <c:f>('AGOSTO 2021'!$C$600,'AGOSTO 2021'!$E$600,'AGOSTO 2021'!$G$600)</c:f>
              <c:numCache>
                <c:formatCode>#,##0</c:formatCode>
                <c:ptCount val="3"/>
                <c:pt idx="0">
                  <c:v>498485</c:v>
                </c:pt>
                <c:pt idx="1">
                  <c:v>65511</c:v>
                </c:pt>
                <c:pt idx="2">
                  <c:v>563996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'AGOSTO 2021'!$B$601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2021'!$C$599:$H$599</c15:sqref>
                  </c15:fullRef>
                </c:ext>
              </c:extLst>
              <c:f>('AGOSTO 2021'!$C$599,'AGOSTO 2021'!$E$599,'AGOSTO 2021'!$G$599)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2021'!$C$601:$H$601</c15:sqref>
                  </c15:fullRef>
                </c:ext>
              </c:extLst>
              <c:f>('AGOSTO 2021'!$C$601,'AGOSTO 2021'!$E$601,'AGOSTO 2021'!$G$601)</c:f>
              <c:numCache>
                <c:formatCode>#,##0</c:formatCode>
                <c:ptCount val="3"/>
                <c:pt idx="0">
                  <c:v>897922</c:v>
                </c:pt>
                <c:pt idx="1">
                  <c:v>138468</c:v>
                </c:pt>
                <c:pt idx="2">
                  <c:v>1036390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851344"/>
        <c:axId val="4498544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2021'!$B$599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2021'!$C$599:$H$599</c15:sqref>
                        </c15:fullRef>
                        <c15:formulaRef>
                          <c15:sqref>('AGOSTO 2021'!$C$599,'AGOSTO 2021'!$E$599,'AGOSTO 2021'!$G$599)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2021'!$C$599:$H$599</c15:sqref>
                        </c15:fullRef>
                        <c15:formulaRef>
                          <c15:sqref>('AGOSTO 2021'!$C$599,'AGOSTO 2021'!$E$599,'AGOSTO 2021'!$G$599)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498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4480"/>
        <c:crosses val="autoZero"/>
        <c:auto val="0"/>
        <c:lblAlgn val="ctr"/>
        <c:lblOffset val="100"/>
        <c:noMultiLvlLbl val="0"/>
      </c:catAx>
      <c:valAx>
        <c:axId val="44985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122587206559229"/>
          <c:y val="1.8376282510140778E-2"/>
          <c:w val="0.26823311699885721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576754526699139"/>
          <c:y val="0.18910396999273998"/>
          <c:w val="0.44584683314762719"/>
          <c:h val="0.6715605048480860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773777978811456E-2"/>
                  <c:y val="-8.142492333554953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9.8491853192076376E-3"/>
                  <c:y val="1.112656304847969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2.2160666968217183E-2"/>
                  <c:y val="2.03562308338873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9547555957622911E-2"/>
                  <c:y val="2.849872316744226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-1.4773777978811456E-2"/>
                  <c:y val="3.66412155009972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2160666968217183E-2"/>
                  <c:y val="4.07124616677747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2021'!$C$338:$L$338</c15:sqref>
                  </c15:fullRef>
                </c:ext>
              </c:extLst>
              <c:f>'AGOSTO 2021'!$C$338:$K$338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2021'!$C$339:$L$339</c15:sqref>
                  </c15:fullRef>
                </c:ext>
              </c:extLst>
              <c:f>'AGOSTO 2021'!$C$339:$K$339</c:f>
              <c:numCache>
                <c:formatCode>#,##0</c:formatCode>
                <c:ptCount val="9"/>
                <c:pt idx="0">
                  <c:v>108662</c:v>
                </c:pt>
                <c:pt idx="1">
                  <c:v>193561</c:v>
                </c:pt>
                <c:pt idx="2">
                  <c:v>157489</c:v>
                </c:pt>
                <c:pt idx="3">
                  <c:v>58156</c:v>
                </c:pt>
                <c:pt idx="4">
                  <c:v>161249</c:v>
                </c:pt>
                <c:pt idx="5">
                  <c:v>91541</c:v>
                </c:pt>
                <c:pt idx="6">
                  <c:v>57134</c:v>
                </c:pt>
                <c:pt idx="7">
                  <c:v>104867</c:v>
                </c:pt>
                <c:pt idx="8">
                  <c:v>79843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338207384932875"/>
          <c:y val="0.18061256397539738"/>
          <c:w val="0.445312404033952"/>
          <c:h val="0.67488673864004922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193783856821727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8.9375346880362439E-17"/>
                  <c:y val="2.21650481624389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9500300949526466E-2"/>
                  <c:y val="8.23226659579563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563064280362122E-2"/>
                  <c:y val="2.4696799787387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7.3126128560724243E-3"/>
                  <c:y val="1.234839989369356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2021'!$C$338:$L$338</c15:sqref>
                  </c15:fullRef>
                </c:ext>
              </c:extLst>
              <c:f>'AGOSTO 2021'!$C$338:$K$338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2021'!$C$342:$L$342</c15:sqref>
                  </c15:fullRef>
                </c:ext>
              </c:extLst>
              <c:f>'AGOSTO 2021'!$C$342:$K$342</c:f>
              <c:numCache>
                <c:formatCode>#,##0</c:formatCode>
                <c:ptCount val="9"/>
                <c:pt idx="0">
                  <c:v>211276</c:v>
                </c:pt>
                <c:pt idx="1">
                  <c:v>306762</c:v>
                </c:pt>
                <c:pt idx="2">
                  <c:v>300078</c:v>
                </c:pt>
                <c:pt idx="3">
                  <c:v>111773</c:v>
                </c:pt>
                <c:pt idx="4">
                  <c:v>292906</c:v>
                </c:pt>
                <c:pt idx="5">
                  <c:v>181638</c:v>
                </c:pt>
                <c:pt idx="6">
                  <c:v>134801</c:v>
                </c:pt>
                <c:pt idx="7">
                  <c:v>162642</c:v>
                </c:pt>
                <c:pt idx="8">
                  <c:v>132258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6485379621069314"/>
          <c:y val="0.20286310104695293"/>
          <c:w val="0.40411149849316214"/>
          <c:h val="0.6967598380485082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191287355769808E-2"/>
                  <c:y val="1.23239430924945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3.335604596155453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906059769231692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2.1443172403856521E-2"/>
                  <c:y val="2.87558672158207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4.7651494230792339E-2"/>
                  <c:y val="2.46478861849891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1.906059769231692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2021'!$B$556:$B$564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2021'!$E$556:$E$564</c:f>
              <c:numCache>
                <c:formatCode>#,##0</c:formatCode>
                <c:ptCount val="9"/>
                <c:pt idx="0">
                  <c:v>66343</c:v>
                </c:pt>
                <c:pt idx="1">
                  <c:v>135220</c:v>
                </c:pt>
                <c:pt idx="2">
                  <c:v>98487</c:v>
                </c:pt>
                <c:pt idx="3">
                  <c:v>39117</c:v>
                </c:pt>
                <c:pt idx="4">
                  <c:v>119135</c:v>
                </c:pt>
                <c:pt idx="5">
                  <c:v>61937</c:v>
                </c:pt>
                <c:pt idx="6">
                  <c:v>33014</c:v>
                </c:pt>
                <c:pt idx="7">
                  <c:v>87084</c:v>
                </c:pt>
                <c:pt idx="8">
                  <c:v>46610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905644456498805"/>
          <c:y val="0.19676031640227476"/>
          <c:w val="0.39659464183467436"/>
          <c:h val="0.6819944666525450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layout>
                <c:manualLayout>
                  <c:x val="4.7840761835879816E-3"/>
                  <c:y val="4.11341095048295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9136304734351926E-2"/>
                  <c:y val="8.22682190096590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7.1761142753819724E-3"/>
                  <c:y val="3.70206985543465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1528342826145963E-2"/>
                  <c:y val="3.70206985543465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1761142753819724E-3"/>
                  <c:y val="2.46804657028976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6744266642557935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2021'!$B$556:$B$564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2021'!$H$556:$H$564</c:f>
              <c:numCache>
                <c:formatCode>#,##0</c:formatCode>
                <c:ptCount val="9"/>
                <c:pt idx="0">
                  <c:v>103134</c:v>
                </c:pt>
                <c:pt idx="1">
                  <c:v>200160</c:v>
                </c:pt>
                <c:pt idx="2">
                  <c:v>151115</c:v>
                </c:pt>
                <c:pt idx="3">
                  <c:v>57613</c:v>
                </c:pt>
                <c:pt idx="4">
                  <c:v>177646</c:v>
                </c:pt>
                <c:pt idx="5">
                  <c:v>99090</c:v>
                </c:pt>
                <c:pt idx="6">
                  <c:v>56685</c:v>
                </c:pt>
                <c:pt idx="7">
                  <c:v>124608</c:v>
                </c:pt>
                <c:pt idx="8">
                  <c:v>66339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556734217548367E-2"/>
          <c:y val="0.20297741191441976"/>
          <c:w val="0.88762841988631525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2021'!$B$617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2021'!$C$616:$H$616</c15:sqref>
                  </c15:fullRef>
                </c:ext>
              </c:extLst>
              <c:f>('AGOSTO 2021'!$C$616,'AGOSTO 2021'!$E$616,'AGOSTO 2021'!$G$616)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2021'!$C$617:$H$617</c15:sqref>
                  </c15:fullRef>
                </c:ext>
              </c:extLst>
              <c:f>('AGOSTO 2021'!$C$617,'AGOSTO 2021'!$E$617,'AGOSTO 2021'!$G$617)</c:f>
              <c:numCache>
                <c:formatCode>#,##0</c:formatCode>
                <c:ptCount val="3"/>
                <c:pt idx="0">
                  <c:v>1338804</c:v>
                </c:pt>
                <c:pt idx="1">
                  <c:v>241115</c:v>
                </c:pt>
                <c:pt idx="2">
                  <c:v>1579919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'AGOSTO 2021'!$B$618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2021'!$C$616:$H$616</c15:sqref>
                  </c15:fullRef>
                </c:ext>
              </c:extLst>
              <c:f>('AGOSTO 2021'!$C$616,'AGOSTO 2021'!$E$616,'AGOSTO 2021'!$G$616)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2021'!$C$618:$H$618</c15:sqref>
                  </c15:fullRef>
                </c:ext>
              </c:extLst>
              <c:f>('AGOSTO 2021'!$C$618,'AGOSTO 2021'!$E$618,'AGOSTO 2021'!$G$618)</c:f>
              <c:numCache>
                <c:formatCode>#,##0</c:formatCode>
                <c:ptCount val="3"/>
                <c:pt idx="0">
                  <c:v>1689714</c:v>
                </c:pt>
                <c:pt idx="1">
                  <c:v>269303</c:v>
                </c:pt>
                <c:pt idx="2">
                  <c:v>1959017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855656"/>
        <c:axId val="4498517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2021'!$B$616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2021'!$C$616:$H$616</c15:sqref>
                        </c15:fullRef>
                        <c15:formulaRef>
                          <c15:sqref>('AGOSTO 2021'!$C$616,'AGOSTO 2021'!$E$616,'AGOSTO 2021'!$G$616)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2021'!$C$616:$H$616</c15:sqref>
                        </c15:fullRef>
                        <c15:formulaRef>
                          <c15:sqref>('AGOSTO 2021'!$C$616,'AGOSTO 2021'!$E$616,'AGOSTO 2021'!$G$616)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4985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1736"/>
        <c:crosses val="autoZero"/>
        <c:auto val="0"/>
        <c:lblAlgn val="ctr"/>
        <c:lblOffset val="100"/>
        <c:noMultiLvlLbl val="0"/>
      </c:catAx>
      <c:valAx>
        <c:axId val="44985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5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426598569433609"/>
          <c:y val="2.5116917203531378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3377720"/>
        <c:axId val="343379680"/>
        <c:axId val="0"/>
      </c:bar3DChart>
      <c:catAx>
        <c:axId val="343377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337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3379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3377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425721085796365E-2"/>
          <c:y val="0.20210787401574801"/>
          <c:w val="0.90691739098524804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2021'!$B$643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2021'!$C$642:$H$642</c15:sqref>
                  </c15:fullRef>
                </c:ext>
              </c:extLst>
              <c:f>('AGOSTO 2021'!$C$642,'AGOSTO 2021'!$E$642,'AGOSTO 2021'!$G$642)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2021'!$C$643:$H$643</c15:sqref>
                  </c15:fullRef>
                </c:ext>
              </c:extLst>
              <c:f>('AGOSTO 2021'!$C$643,'AGOSTO 2021'!$E$643,'AGOSTO 2021'!$G$643)</c:f>
              <c:numCache>
                <c:formatCode>#,##0</c:formatCode>
                <c:ptCount val="3"/>
                <c:pt idx="0">
                  <c:v>2180867</c:v>
                </c:pt>
                <c:pt idx="1">
                  <c:v>375543</c:v>
                </c:pt>
                <c:pt idx="2">
                  <c:v>2556410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'AGOSTO 2021'!$B$644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2021'!$C$642:$H$642</c15:sqref>
                  </c15:fullRef>
                </c:ext>
              </c:extLst>
              <c:f>('AGOSTO 2021'!$C$642,'AGOSTO 2021'!$E$642,'AGOSTO 2021'!$G$642)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2021'!$C$644:$H$644</c15:sqref>
                  </c15:fullRef>
                </c:ext>
              </c:extLst>
              <c:f>('AGOSTO 2021'!$C$644,'AGOSTO 2021'!$E$644,'AGOSTO 2021'!$G$644)</c:f>
              <c:numCache>
                <c:formatCode>#,##0</c:formatCode>
                <c:ptCount val="3"/>
                <c:pt idx="0">
                  <c:v>2639088</c:v>
                </c:pt>
                <c:pt idx="1">
                  <c:v>384675</c:v>
                </c:pt>
                <c:pt idx="2">
                  <c:v>3023763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852912"/>
        <c:axId val="449144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2021'!$B$642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2021'!$C$642:$H$642</c15:sqref>
                        </c15:fullRef>
                        <c15:formulaRef>
                          <c15:sqref>('AGOSTO 2021'!$C$642,'AGOSTO 2021'!$E$642,'AGOSTO 2021'!$G$642)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2021'!$C$642:$H$642</c15:sqref>
                        </c15:fullRef>
                        <c15:formulaRef>
                          <c15:sqref>('AGOSTO 2021'!$C$642,'AGOSTO 2021'!$E$642,'AGOSTO 2021'!$G$642)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4985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4296"/>
        <c:crosses val="autoZero"/>
        <c:auto val="0"/>
        <c:lblAlgn val="ctr"/>
        <c:lblOffset val="100"/>
        <c:noMultiLvlLbl val="0"/>
      </c:catAx>
      <c:valAx>
        <c:axId val="44914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85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0.10588718309652634"/>
                  <c:y val="7.140752840101199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4897579143389199E-2"/>
                  <c:y val="7.920746206754637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0.14152700186219749"/>
                  <c:y val="-6.89855261400505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4.9658597144630664E-3"/>
                  <c:y val="1.62318885035412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4897579143389244E-2"/>
                  <c:y val="4.401110414545816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4.6823169450187441E-2"/>
                  <c:y val="-2.782746397191755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62422504613381E-2"/>
                  <c:y val="-3.23310631632617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5.8413955238835372E-2"/>
                  <c:y val="6.314140722804717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2021'!$B$683:$B$691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2021'!$E$683:$E$691</c:f>
              <c:numCache>
                <c:formatCode>#,##0</c:formatCode>
                <c:ptCount val="9"/>
                <c:pt idx="0">
                  <c:v>477</c:v>
                </c:pt>
                <c:pt idx="1">
                  <c:v>3677</c:v>
                </c:pt>
                <c:pt idx="2">
                  <c:v>7648</c:v>
                </c:pt>
                <c:pt idx="3">
                  <c:v>675</c:v>
                </c:pt>
                <c:pt idx="4">
                  <c:v>1945</c:v>
                </c:pt>
                <c:pt idx="5">
                  <c:v>1363</c:v>
                </c:pt>
                <c:pt idx="6">
                  <c:v>221</c:v>
                </c:pt>
                <c:pt idx="7">
                  <c:v>215</c:v>
                </c:pt>
                <c:pt idx="8">
                  <c:v>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3593737254506715E-2"/>
                  <c:y val="3.66013699507073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A6BBCE4-B3D1-42AC-862C-530AE0650E7E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2.1555963373344193E-2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7501523461303988E-2"/>
                  <c:y val="-2.84552845528455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1937842778793442E-2"/>
                  <c:y val="1.219512195121943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1937842778793442E-2"/>
                  <c:y val="2.43902439024390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187690432663056E-2"/>
                  <c:y val="6.1340183086870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1415739394550131E-2"/>
                  <c:y val="2.55050893028614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3467110029893429E-2"/>
                  <c:y val="-2.48946930414186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4890766624921431E-2"/>
                  <c:y val="-4.874847961078054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2021'!$B$683:$B$691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2021'!$H$683:$H$691</c:f>
              <c:numCache>
                <c:formatCode>#,##0</c:formatCode>
                <c:ptCount val="9"/>
                <c:pt idx="0">
                  <c:v>1038</c:v>
                </c:pt>
                <c:pt idx="1">
                  <c:v>6481</c:v>
                </c:pt>
                <c:pt idx="2">
                  <c:v>11006</c:v>
                </c:pt>
                <c:pt idx="3">
                  <c:v>950</c:v>
                </c:pt>
                <c:pt idx="4">
                  <c:v>2856</c:v>
                </c:pt>
                <c:pt idx="5">
                  <c:v>2457</c:v>
                </c:pt>
                <c:pt idx="6">
                  <c:v>449</c:v>
                </c:pt>
                <c:pt idx="7">
                  <c:v>946</c:v>
                </c:pt>
                <c:pt idx="8">
                  <c:v>878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2130784220154299"/>
          <c:w val="0.90927704603119464"/>
          <c:h val="0.649818261353694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2021'!$B$710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2021'!$C$709:$H$709</c15:sqref>
                  </c15:fullRef>
                </c:ext>
              </c:extLst>
              <c:f>('AGOSTO 2021'!$C$709,'AGOSTO 2021'!$E$709,'AGOSTO 2021'!$G$709)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2021'!$C$710:$H$710</c15:sqref>
                  </c15:fullRef>
                </c:ext>
              </c:extLst>
              <c:f>('AGOSTO 2021'!$C$710,'AGOSTO 2021'!$E$710,'AGOSTO 2021'!$G$710)</c:f>
              <c:numCache>
                <c:formatCode>#,##0</c:formatCode>
                <c:ptCount val="3"/>
                <c:pt idx="0">
                  <c:v>7590</c:v>
                </c:pt>
                <c:pt idx="1">
                  <c:v>1373</c:v>
                </c:pt>
                <c:pt idx="2">
                  <c:v>8963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'AGOSTO 2021'!$B$711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2021'!$C$709:$H$709</c15:sqref>
                  </c15:fullRef>
                </c:ext>
              </c:extLst>
              <c:f>('AGOSTO 2021'!$C$709,'AGOSTO 2021'!$E$709,'AGOSTO 2021'!$G$709)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2021'!$C$711:$H$711</c15:sqref>
                  </c15:fullRef>
                </c:ext>
              </c:extLst>
              <c:f>('AGOSTO 2021'!$C$711,'AGOSTO 2021'!$E$711,'AGOSTO 2021'!$G$711)</c:f>
              <c:numCache>
                <c:formatCode>#,##0</c:formatCode>
                <c:ptCount val="3"/>
                <c:pt idx="0">
                  <c:v>12969</c:v>
                </c:pt>
                <c:pt idx="1">
                  <c:v>3499</c:v>
                </c:pt>
                <c:pt idx="2">
                  <c:v>16468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488720"/>
        <c:axId val="4504891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2021'!$B$709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2021'!$C$709:$H$709</c15:sqref>
                        </c15:fullRef>
                        <c15:formulaRef>
                          <c15:sqref>('AGOSTO 2021'!$C$709,'AGOSTO 2021'!$E$709,'AGOSTO 2021'!$G$709)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2021'!$C$709:$H$709</c15:sqref>
                        </c15:fullRef>
                        <c15:formulaRef>
                          <c15:sqref>('AGOSTO 2021'!$C$709,'AGOSTO 2021'!$E$709,'AGOSTO 2021'!$G$709)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5048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89112"/>
        <c:crosses val="autoZero"/>
        <c:auto val="0"/>
        <c:lblAlgn val="ctr"/>
        <c:lblOffset val="100"/>
        <c:noMultiLvlLbl val="0"/>
      </c:catAx>
      <c:valAx>
        <c:axId val="450489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8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765044877300407"/>
          <c:y val="9.8997852541159621E-3"/>
          <c:w val="0.28401371560445038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409910146051994E-2"/>
          <c:y val="0.20210787401574801"/>
          <c:w val="0.9229332019249924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2021'!$B$727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2021'!$C$726:$H$726</c15:sqref>
                  </c15:fullRef>
                </c:ext>
              </c:extLst>
              <c:f>('AGOSTO 2021'!$C$726,'AGOSTO 2021'!$E$726,'AGOSTO 2021'!$G$726)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2021'!$C$727:$H$727</c15:sqref>
                  </c15:fullRef>
                </c:ext>
              </c:extLst>
              <c:f>('AGOSTO 2021'!$C$727,'AGOSTO 2021'!$E$727,'AGOSTO 2021'!$G$727)</c:f>
              <c:numCache>
                <c:formatCode>#,##0</c:formatCode>
                <c:ptCount val="3"/>
                <c:pt idx="0">
                  <c:v>13545</c:v>
                </c:pt>
                <c:pt idx="1">
                  <c:v>2701</c:v>
                </c:pt>
                <c:pt idx="2">
                  <c:v>16246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'AGOSTO 2021'!$B$728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2021'!$C$726:$H$726</c15:sqref>
                  </c15:fullRef>
                </c:ext>
              </c:extLst>
              <c:f>('AGOSTO 2021'!$C$726,'AGOSTO 2021'!$E$726,'AGOSTO 2021'!$G$726)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2021'!$C$728:$H$728</c15:sqref>
                  </c15:fullRef>
                </c:ext>
              </c:extLst>
              <c:f>('AGOSTO 2021'!$C$728,'AGOSTO 2021'!$E$728,'AGOSTO 2021'!$G$728)</c:f>
              <c:numCache>
                <c:formatCode>#,##0</c:formatCode>
                <c:ptCount val="3"/>
                <c:pt idx="0">
                  <c:v>22576</c:v>
                </c:pt>
                <c:pt idx="1">
                  <c:v>4485</c:v>
                </c:pt>
                <c:pt idx="2">
                  <c:v>27061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491464"/>
        <c:axId val="4504918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2021'!$B$726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2021'!$C$726:$H$726</c15:sqref>
                        </c15:fullRef>
                        <c15:formulaRef>
                          <c15:sqref>('AGOSTO 2021'!$C$726,'AGOSTO 2021'!$E$726,'AGOSTO 2021'!$G$726)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2021'!$C$726:$H$726</c15:sqref>
                        </c15:fullRef>
                        <c15:formulaRef>
                          <c15:sqref>('AGOSTO 2021'!$C$726,'AGOSTO 2021'!$E$726,'AGOSTO 2021'!$G$726)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50491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91856"/>
        <c:crosses val="autoZero"/>
        <c:auto val="0"/>
        <c:lblAlgn val="ctr"/>
        <c:lblOffset val="100"/>
        <c:noMultiLvlLbl val="0"/>
      </c:catAx>
      <c:valAx>
        <c:axId val="45049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9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119536156515719"/>
          <c:y val="1.3304302871232005E-2"/>
          <c:w val="0.2535859798483911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2130784220154299"/>
          <c:w val="0.90927704603119464"/>
          <c:h val="0.6498182613536943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2021'!$B$744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2021'!$C$743:$H$743</c15:sqref>
                  </c15:fullRef>
                </c:ext>
              </c:extLst>
              <c:f>('AGOSTO 2021'!$C$743,'AGOSTO 2021'!$E$743,'AGOSTO 2021'!$G$743)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2021'!$C$744:$H$744</c15:sqref>
                  </c15:fullRef>
                </c:ext>
              </c:extLst>
              <c:f>('AGOSTO 2021'!$C$744,'AGOSTO 2021'!$E$744,'AGOSTO 2021'!$G$744)</c:f>
              <c:numCache>
                <c:formatCode>#,##0</c:formatCode>
                <c:ptCount val="3"/>
                <c:pt idx="0">
                  <c:v>37617</c:v>
                </c:pt>
                <c:pt idx="1">
                  <c:v>6693</c:v>
                </c:pt>
                <c:pt idx="2">
                  <c:v>44310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'AGOSTO 2021'!$B$745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2021'!$C$743:$H$743</c15:sqref>
                  </c15:fullRef>
                </c:ext>
              </c:extLst>
              <c:f>('AGOSTO 2021'!$C$743,'AGOSTO 2021'!$E$743,'AGOSTO 2021'!$G$743)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2021'!$C$745:$H$745</c15:sqref>
                  </c15:fullRef>
                </c:ext>
              </c:extLst>
              <c:f>('AGOSTO 2021'!$C$745,'AGOSTO 2021'!$E$745,'AGOSTO 2021'!$G$745)</c:f>
              <c:numCache>
                <c:formatCode>#,##0</c:formatCode>
                <c:ptCount val="3"/>
                <c:pt idx="0">
                  <c:v>33944</c:v>
                </c:pt>
                <c:pt idx="1">
                  <c:v>7084</c:v>
                </c:pt>
                <c:pt idx="2">
                  <c:v>41028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492640"/>
        <c:axId val="4504875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2021'!$B$743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2021'!$C$743:$H$743</c15:sqref>
                        </c15:fullRef>
                        <c15:formulaRef>
                          <c15:sqref>('AGOSTO 2021'!$C$743,'AGOSTO 2021'!$E$743,'AGOSTO 2021'!$G$743)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2021'!$C$743:$H$743</c15:sqref>
                        </c15:fullRef>
                        <c15:formulaRef>
                          <c15:sqref>('AGOSTO 2021'!$C$743,'AGOSTO 2021'!$E$743,'AGOSTO 2021'!$G$743)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504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87544"/>
        <c:crosses val="autoZero"/>
        <c:auto val="0"/>
        <c:lblAlgn val="ctr"/>
        <c:lblOffset val="100"/>
        <c:noMultiLvlLbl val="0"/>
      </c:catAx>
      <c:valAx>
        <c:axId val="450487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9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436373549178524E-2"/>
          <c:y val="0.20210787401574801"/>
          <c:w val="0.91490673852186588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2021'!$B$770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2021'!$C$769:$H$769</c15:sqref>
                  </c15:fullRef>
                </c:ext>
              </c:extLst>
              <c:f>('AGOSTO 2021'!$C$769,'AGOSTO 2021'!$E$769,'AGOSTO 2021'!$G$769)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2021'!$C$770:$H$770</c15:sqref>
                  </c15:fullRef>
                </c:ext>
              </c:extLst>
              <c:f>('AGOSTO 2021'!$C$770,'AGOSTO 2021'!$E$770,'AGOSTO 2021'!$G$770)</c:f>
              <c:numCache>
                <c:formatCode>#,##0</c:formatCode>
                <c:ptCount val="3"/>
                <c:pt idx="0">
                  <c:v>82280</c:v>
                </c:pt>
                <c:pt idx="1">
                  <c:v>17340</c:v>
                </c:pt>
                <c:pt idx="2">
                  <c:v>99620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'AGOSTO 2021'!$B$771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2021'!$C$769:$H$769</c15:sqref>
                  </c15:fullRef>
                </c:ext>
              </c:extLst>
              <c:f>('AGOSTO 2021'!$C$769,'AGOSTO 2021'!$E$769,'AGOSTO 2021'!$G$769)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2021'!$C$771:$H$771</c15:sqref>
                  </c15:fullRef>
                </c:ext>
              </c:extLst>
              <c:f>('AGOSTO 2021'!$C$771,'AGOSTO 2021'!$E$771,'AGOSTO 2021'!$G$771)</c:f>
              <c:numCache>
                <c:formatCode>#,##0</c:formatCode>
                <c:ptCount val="3"/>
                <c:pt idx="0">
                  <c:v>73540</c:v>
                </c:pt>
                <c:pt idx="1">
                  <c:v>11701</c:v>
                </c:pt>
                <c:pt idx="2">
                  <c:v>85241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493032"/>
        <c:axId val="4504934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2021'!$B$769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2021'!$C$769:$H$769</c15:sqref>
                        </c15:fullRef>
                        <c15:formulaRef>
                          <c15:sqref>('AGOSTO 2021'!$C$769,'AGOSTO 2021'!$E$769,'AGOSTO 2021'!$G$769)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2021'!$C$769:$H$769</c15:sqref>
                        </c15:fullRef>
                        <c15:formulaRef>
                          <c15:sqref>('AGOSTO 2021'!$C$769,'AGOSTO 2021'!$E$769,'AGOSTO 2021'!$G$769)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50493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93424"/>
        <c:crosses val="autoZero"/>
        <c:auto val="0"/>
        <c:lblAlgn val="ctr"/>
        <c:lblOffset val="100"/>
        <c:noMultiLvlLbl val="0"/>
      </c:catAx>
      <c:valAx>
        <c:axId val="45049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93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065286921102076"/>
          <c:y val="0.17429645989590034"/>
          <c:w val="0.41556559528419595"/>
          <c:h val="0.7007542887657698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457194899817850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57194899817850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4571948998178506E-2"/>
                  <c:y val="1.22860937864289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457194899817850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4286581663630843E-2"/>
                  <c:y val="1.22860937864289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-7.2859744990892974E-3"/>
                  <c:y val="2.45721875728579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1.9429265330904676E-2"/>
                  <c:y val="4.095364595476331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2021'!$B$810:$B$818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2021'!$E$810:$E$818</c:f>
              <c:numCache>
                <c:formatCode>#,##0</c:formatCode>
                <c:ptCount val="9"/>
                <c:pt idx="0">
                  <c:v>24447</c:v>
                </c:pt>
                <c:pt idx="1">
                  <c:v>22803</c:v>
                </c:pt>
                <c:pt idx="2">
                  <c:v>22500</c:v>
                </c:pt>
                <c:pt idx="3">
                  <c:v>10052</c:v>
                </c:pt>
                <c:pt idx="4">
                  <c:v>16933</c:v>
                </c:pt>
                <c:pt idx="5">
                  <c:v>16347</c:v>
                </c:pt>
                <c:pt idx="6">
                  <c:v>15681</c:v>
                </c:pt>
                <c:pt idx="7">
                  <c:v>10135</c:v>
                </c:pt>
                <c:pt idx="8">
                  <c:v>20033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744367239087171"/>
          <c:y val="0.16864349273413995"/>
          <c:w val="0.42396074309876736"/>
          <c:h val="0.7144180910313040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layout>
                <c:manualLayout>
                  <c:x val="4.8246752889058364E-3"/>
                  <c:y val="2.43902439024390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8246752889059248E-3"/>
                  <c:y val="2.845528455284545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6493505778117612E-3"/>
                  <c:y val="2.439024390243887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2061688222264813E-2"/>
                  <c:y val="3.658536585365861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9298701155623744E-2"/>
                  <c:y val="4.8780487804878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6493505778118948E-3"/>
                  <c:y val="2.03252032520325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1360389377888424E-2"/>
                  <c:y val="8.130081300812998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2021'!$B$810:$B$818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2021'!$H$810:$H$818</c:f>
              <c:numCache>
                <c:formatCode>#,##0</c:formatCode>
                <c:ptCount val="9"/>
                <c:pt idx="0">
                  <c:v>61630</c:v>
                </c:pt>
                <c:pt idx="1">
                  <c:v>42891</c:v>
                </c:pt>
                <c:pt idx="2">
                  <c:v>63562</c:v>
                </c:pt>
                <c:pt idx="3">
                  <c:v>35179</c:v>
                </c:pt>
                <c:pt idx="4">
                  <c:v>59095</c:v>
                </c:pt>
                <c:pt idx="5">
                  <c:v>43153</c:v>
                </c:pt>
                <c:pt idx="6">
                  <c:v>44039</c:v>
                </c:pt>
                <c:pt idx="7">
                  <c:v>17906</c:v>
                </c:pt>
                <c:pt idx="8">
                  <c:v>37585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935390151702741E-2"/>
          <c:y val="0.17772480314960631"/>
          <c:w val="0.89924970699417295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2021'!$B$837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2021'!$C$836:$H$836</c15:sqref>
                  </c15:fullRef>
                </c:ext>
              </c:extLst>
              <c:f>('AGOSTO 2021'!$C$836,'AGOSTO 2021'!$E$836,'AGOSTO 2021'!$G$836)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2021'!$C$837:$H$837</c15:sqref>
                  </c15:fullRef>
                </c:ext>
              </c:extLst>
              <c:f>('AGOSTO 2021'!$C$837,'AGOSTO 2021'!$E$837,'AGOSTO 2021'!$G$837)</c:f>
              <c:numCache>
                <c:formatCode>#,##0</c:formatCode>
                <c:ptCount val="3"/>
                <c:pt idx="0">
                  <c:v>77770</c:v>
                </c:pt>
                <c:pt idx="1">
                  <c:v>3455</c:v>
                </c:pt>
                <c:pt idx="2">
                  <c:v>81225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'AGOSTO 2021'!$B$838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2021'!$C$836:$H$836</c15:sqref>
                  </c15:fullRef>
                </c:ext>
              </c:extLst>
              <c:f>('AGOSTO 2021'!$C$836,'AGOSTO 2021'!$E$836,'AGOSTO 2021'!$G$836)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2021'!$C$838:$H$838</c15:sqref>
                  </c15:fullRef>
                </c:ext>
              </c:extLst>
              <c:f>('AGOSTO 2021'!$C$838,'AGOSTO 2021'!$E$838,'AGOSTO 2021'!$G$838)</c:f>
              <c:numCache>
                <c:formatCode>#,##0</c:formatCode>
                <c:ptCount val="3"/>
                <c:pt idx="0">
                  <c:v>147149</c:v>
                </c:pt>
                <c:pt idx="1">
                  <c:v>11782</c:v>
                </c:pt>
                <c:pt idx="2">
                  <c:v>158931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487936"/>
        <c:axId val="4504867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2021'!$B$836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2021'!$C$836:$H$836</c15:sqref>
                        </c15:fullRef>
                        <c15:formulaRef>
                          <c15:sqref>('AGOSTO 2021'!$C$836,'AGOSTO 2021'!$E$836,'AGOSTO 2021'!$G$836)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2021'!$C$836:$H$836</c15:sqref>
                        </c15:fullRef>
                        <c15:formulaRef>
                          <c15:sqref>('AGOSTO 2021'!$C$836,'AGOSTO 2021'!$E$836,'AGOSTO 2021'!$G$836)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5048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86760"/>
        <c:crosses val="autoZero"/>
        <c:auto val="0"/>
        <c:lblAlgn val="ctr"/>
        <c:lblOffset val="100"/>
        <c:noMultiLvlLbl val="0"/>
      </c:catAx>
      <c:valAx>
        <c:axId val="450486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8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93157277072256"/>
          <c:y val="4.827228669089201E-3"/>
          <c:w val="0.2923401102755577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43383600"/>
        <c:axId val="343382032"/>
        <c:axId val="0"/>
      </c:bar3DChart>
      <c:catAx>
        <c:axId val="34338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3382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3382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43383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08940391884991E-2"/>
          <c:y val="0.17772480314960631"/>
          <c:w val="0.90757615675399073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2021'!$B$964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2021'!$C$963:$H$963</c15:sqref>
                  </c15:fullRef>
                </c:ext>
              </c:extLst>
              <c:f>('AGOSTO 2021'!$C$963,'AGOSTO 2021'!$E$963,'AGOSTO 2021'!$G$963)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2021'!$C$964:$H$964</c15:sqref>
                  </c15:fullRef>
                </c:ext>
              </c:extLst>
              <c:f>('AGOSTO 2021'!$C$964,'AGOSTO 2021'!$E$964,'AGOSTO 2021'!$G$964)</c:f>
              <c:numCache>
                <c:formatCode>#,##0</c:formatCode>
                <c:ptCount val="3"/>
                <c:pt idx="0">
                  <c:v>40733</c:v>
                </c:pt>
                <c:pt idx="1">
                  <c:v>4051</c:v>
                </c:pt>
                <c:pt idx="2">
                  <c:v>44784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'AGOSTO 2021'!$B$965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2021'!$C$963:$H$963</c15:sqref>
                  </c15:fullRef>
                </c:ext>
              </c:extLst>
              <c:f>('AGOSTO 2021'!$C$963,'AGOSTO 2021'!$E$963,'AGOSTO 2021'!$G$963)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2021'!$C$965:$H$965</c15:sqref>
                  </c15:fullRef>
                </c:ext>
              </c:extLst>
              <c:f>('AGOSTO 2021'!$C$965,'AGOSTO 2021'!$E$965,'AGOSTO 2021'!$G$965)</c:f>
              <c:numCache>
                <c:formatCode>#,##0</c:formatCode>
                <c:ptCount val="3"/>
                <c:pt idx="0">
                  <c:v>56283</c:v>
                </c:pt>
                <c:pt idx="1">
                  <c:v>8517</c:v>
                </c:pt>
                <c:pt idx="2">
                  <c:v>64800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488328"/>
        <c:axId val="4491486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2021'!$C$963:$H$963</c15:sqref>
                        </c15:fullRef>
                        <c15:formulaRef>
                          <c15:sqref>('AGOSTO 2021'!$C$963,'AGOSTO 2021'!$E$963,'AGOSTO 2021'!$G$963)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2021'!$C$963:$H$963</c15:sqref>
                        </c15:fullRef>
                        <c15:formulaRef>
                          <c15:sqref>('AGOSTO 2021'!$C$963,'AGOSTO 2021'!$E$963,'AGOSTO 2021'!$G$963)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5048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8608"/>
        <c:crosses val="autoZero"/>
        <c:auto val="0"/>
        <c:lblAlgn val="ctr"/>
        <c:lblOffset val="100"/>
        <c:noMultiLvlLbl val="0"/>
      </c:catAx>
      <c:valAx>
        <c:axId val="44914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488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598516983878266"/>
          <c:y val="9.8997852541159621E-3"/>
          <c:w val="0.28900955240711479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73387006890586E-2"/>
          <c:y val="0.19287640181340968"/>
          <c:w val="0.907611767096973"/>
          <c:h val="0.6700202815557145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2021'!$B$1091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2021'!$C$1090:$H$1090</c15:sqref>
                  </c15:fullRef>
                </c:ext>
              </c:extLst>
              <c:f>('AGOSTO 2021'!$C$1090,'AGOSTO 2021'!$E$1090,'AGOSTO 2021'!$G$1090)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2021'!$C$1091:$H$1091</c15:sqref>
                  </c15:fullRef>
                </c:ext>
              </c:extLst>
              <c:f>('AGOSTO 2021'!$C$1091,'AGOSTO 2021'!$E$1091,'AGOSTO 2021'!$G$1091)</c:f>
              <c:numCache>
                <c:formatCode>#,##0</c:formatCode>
                <c:ptCount val="3"/>
                <c:pt idx="0">
                  <c:v>5382</c:v>
                </c:pt>
                <c:pt idx="1">
                  <c:v>2337</c:v>
                </c:pt>
                <c:pt idx="2">
                  <c:v>7719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'AGOSTO 2021'!$B$1092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2021'!$C$1090:$H$1090</c15:sqref>
                  </c15:fullRef>
                </c:ext>
              </c:extLst>
              <c:f>('AGOSTO 2021'!$C$1090,'AGOSTO 2021'!$E$1090,'AGOSTO 2021'!$G$1090)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2021'!$C$1092:$H$1092</c15:sqref>
                  </c15:fullRef>
                </c:ext>
              </c:extLst>
              <c:f>('AGOSTO 2021'!$C$1092,'AGOSTO 2021'!$E$1092,'AGOSTO 2021'!$G$1092)</c:f>
              <c:numCache>
                <c:formatCode>#,##0</c:formatCode>
                <c:ptCount val="3"/>
                <c:pt idx="0">
                  <c:v>15566</c:v>
                </c:pt>
                <c:pt idx="1">
                  <c:v>7701</c:v>
                </c:pt>
                <c:pt idx="2">
                  <c:v>23267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381248"/>
        <c:axId val="3433816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2021'!$B$1090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2021'!$C$1090:$H$1090</c15:sqref>
                        </c15:fullRef>
                        <c15:formulaRef>
                          <c15:sqref>('AGOSTO 2021'!$C$1090,'AGOSTO 2021'!$E$1090,'AGOSTO 2021'!$G$1090)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2021'!$C$1090:$H$1090</c15:sqref>
                        </c15:fullRef>
                        <c15:formulaRef>
                          <c15:sqref>('AGOSTO 2021'!$C$1090,'AGOSTO 2021'!$E$1090,'AGOSTO 2021'!$G$1090)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3433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1640"/>
        <c:crosses val="autoZero"/>
        <c:auto val="0"/>
        <c:lblAlgn val="ctr"/>
        <c:lblOffset val="100"/>
        <c:noMultiLvlLbl val="0"/>
      </c:catAx>
      <c:valAx>
        <c:axId val="343381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098100664144713"/>
          <c:y val="2.0044539887059572E-2"/>
          <c:w val="0.28401371560445038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2181289270659349"/>
          <c:w val="0.90927704603119464"/>
          <c:h val="0.644767756303189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2021'!$B$1218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2021'!$C$1217:$H$1217</c15:sqref>
                  </c15:fullRef>
                </c:ext>
              </c:extLst>
              <c:f>('AGOSTO 2021'!$C$1217,'AGOSTO 2021'!$E$1217,'AGOSTO 2021'!$G$1217)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2021'!$C$1218:$H$1218</c15:sqref>
                  </c15:fullRef>
                </c:ext>
              </c:extLst>
              <c:f>('AGOSTO 2021'!$C$1218,'AGOSTO 2021'!$E$1218,'AGOSTO 2021'!$G$1218)</c:f>
              <c:numCache>
                <c:formatCode>#,##0</c:formatCode>
                <c:ptCount val="3"/>
                <c:pt idx="0">
                  <c:v>23500</c:v>
                </c:pt>
                <c:pt idx="1">
                  <c:v>977</c:v>
                </c:pt>
                <c:pt idx="2">
                  <c:v>24477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'AGOSTO 2021'!$B$1219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2021'!$C$1217:$H$1217</c15:sqref>
                  </c15:fullRef>
                </c:ext>
              </c:extLst>
              <c:f>('AGOSTO 2021'!$C$1217,'AGOSTO 2021'!$E$1217,'AGOSTO 2021'!$G$1217)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2021'!$C$1219:$H$1219</c15:sqref>
                  </c15:fullRef>
                </c:ext>
              </c:extLst>
              <c:f>('AGOSTO 2021'!$C$1219,'AGOSTO 2021'!$E$1219,'AGOSTO 2021'!$G$1219)</c:f>
              <c:numCache>
                <c:formatCode>#,##0</c:formatCode>
                <c:ptCount val="3"/>
                <c:pt idx="0">
                  <c:v>30002</c:v>
                </c:pt>
                <c:pt idx="1">
                  <c:v>3885</c:v>
                </c:pt>
                <c:pt idx="2">
                  <c:v>33887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481400"/>
        <c:axId val="4514864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2021'!$B$1217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2021'!$C$1217:$H$1217</c15:sqref>
                        </c15:fullRef>
                        <c15:formulaRef>
                          <c15:sqref>('AGOSTO 2021'!$C$1217,'AGOSTO 2021'!$E$1217,'AGOSTO 2021'!$G$1217)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2021'!$C$1217:$H$1217</c15:sqref>
                        </c15:fullRef>
                        <c15:formulaRef>
                          <c15:sqref>('AGOSTO 2021'!$C$1217,'AGOSTO 2021'!$E$1217,'AGOSTO 2021'!$G$1217)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51481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486496"/>
        <c:crosses val="autoZero"/>
        <c:auto val="0"/>
        <c:lblAlgn val="ctr"/>
        <c:lblOffset val="100"/>
        <c:noMultiLvlLbl val="0"/>
      </c:catAx>
      <c:valAx>
        <c:axId val="45148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481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7932405410189667"/>
          <c:y val="4.827228669089201E-3"/>
          <c:w val="0.30233178388088666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73387006890586E-2"/>
          <c:y val="0.17772480314960631"/>
          <c:w val="0.907611767096973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2021'!$B$1345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2021'!$C$1344:$H$1344</c15:sqref>
                  </c15:fullRef>
                </c:ext>
              </c:extLst>
              <c:f>('AGOSTO 2021'!$C$1344,'AGOSTO 2021'!$E$1344,'AGOSTO 2021'!$G$1344)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2021'!$C$1345:$H$1345</c15:sqref>
                  </c15:fullRef>
                </c:ext>
              </c:extLst>
              <c:f>('AGOSTO 2021'!$C$1345,'AGOSTO 2021'!$E$1345,'AGOSTO 2021'!$G$1345)</c:f>
              <c:numCache>
                <c:formatCode>#,##0</c:formatCode>
                <c:ptCount val="3"/>
                <c:pt idx="0">
                  <c:v>15191</c:v>
                </c:pt>
                <c:pt idx="1">
                  <c:v>945</c:v>
                </c:pt>
                <c:pt idx="2">
                  <c:v>16136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'AGOSTO 2021'!$B$1346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2021'!$C$1344:$H$1344</c15:sqref>
                  </c15:fullRef>
                </c:ext>
              </c:extLst>
              <c:f>('AGOSTO 2021'!$C$1344,'AGOSTO 2021'!$E$1344,'AGOSTO 2021'!$G$1344)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2021'!$C$1346:$H$1346</c15:sqref>
                  </c15:fullRef>
                </c:ext>
              </c:extLst>
              <c:f>('AGOSTO 2021'!$C$1346,'AGOSTO 2021'!$E$1346,'AGOSTO 2021'!$G$1346)</c:f>
              <c:numCache>
                <c:formatCode>#,##0</c:formatCode>
                <c:ptCount val="3"/>
                <c:pt idx="0">
                  <c:v>24915</c:v>
                </c:pt>
                <c:pt idx="1">
                  <c:v>3287</c:v>
                </c:pt>
                <c:pt idx="2">
                  <c:v>28202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487280"/>
        <c:axId val="4514798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2021'!$B$1344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2021'!$C$1344:$H$1344</c15:sqref>
                        </c15:fullRef>
                        <c15:formulaRef>
                          <c15:sqref>('AGOSTO 2021'!$C$1344,'AGOSTO 2021'!$E$1344,'AGOSTO 2021'!$G$1344)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2021'!$C$1344:$H$1344</c15:sqref>
                        </c15:fullRef>
                        <c15:formulaRef>
                          <c15:sqref>('AGOSTO 2021'!$C$1344,'AGOSTO 2021'!$E$1344,'AGOSTO 2021'!$G$1344)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5148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479832"/>
        <c:crosses val="autoZero"/>
        <c:auto val="0"/>
        <c:lblAlgn val="ctr"/>
        <c:lblOffset val="100"/>
        <c:noMultiLvlLbl val="0"/>
      </c:catAx>
      <c:valAx>
        <c:axId val="451479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48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265461197033972"/>
          <c:y val="4.827228669089201E-3"/>
          <c:w val="0.29900122601244372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168496273732206"/>
          <c:y val="0.2112298880727527"/>
          <c:w val="0.39807077035078642"/>
          <c:h val="0.6679789570602637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7031630170316212E-2"/>
                  <c:y val="8.165648211015780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9123129681782389E-2"/>
                  <c:y val="-7.164552599633767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59A6D70-5A28-4C75-8CA1-087F875D7DED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1.4643753472421741E-2"/>
                  <c:y val="6.44829022899820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6285393340740652E-2"/>
                  <c:y val="8.41725949717653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4598540145985401E-2"/>
                  <c:y val="2.075971390654890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1453914975956475E-2"/>
                  <c:y val="1.00813607184741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8800122612410673E-2"/>
                  <c:y val="1.91683769520399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2615475985209832E-2"/>
                  <c:y val="-1.34942158920231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2021'!$B$937:$B$945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2021'!$E$937:$E$945</c:f>
              <c:numCache>
                <c:formatCode>#,##0</c:formatCode>
                <c:ptCount val="9"/>
                <c:pt idx="0">
                  <c:v>9552</c:v>
                </c:pt>
                <c:pt idx="1">
                  <c:v>11038</c:v>
                </c:pt>
                <c:pt idx="2">
                  <c:v>13290</c:v>
                </c:pt>
                <c:pt idx="3">
                  <c:v>2930</c:v>
                </c:pt>
                <c:pt idx="4">
                  <c:v>9088</c:v>
                </c:pt>
                <c:pt idx="5">
                  <c:v>3816</c:v>
                </c:pt>
                <c:pt idx="6">
                  <c:v>4799</c:v>
                </c:pt>
                <c:pt idx="7">
                  <c:v>3212</c:v>
                </c:pt>
                <c:pt idx="8">
                  <c:v>7075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790801436749353"/>
          <c:y val="0.20123814310445237"/>
          <c:w val="0.40033196008894739"/>
          <c:h val="0.67376748119251051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1853211244480644E-3"/>
                  <c:y val="-3.660131171031723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08F5AFF-C46D-427A-A2E2-C889104C553A}" type="CATEGORYNAME">
                      <a:rPr lang="en-US"/>
                      <a:pPr>
                        <a:defRPr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21%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9.6713617871997046E-3"/>
                  <c:y val="4.63920733312591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3925282056104821E-2"/>
                  <c:y val="1.36010658242187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6855866979337625E-2"/>
                  <c:y val="2.02634245187435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1975628957052236E-2"/>
                  <c:y val="1.59452408874422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364057906823645E-2"/>
                  <c:y val="4.941403601145601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2021'!$B$937:$B$945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2021'!$H$937:$H$945</c:f>
              <c:numCache>
                <c:formatCode>#,##0</c:formatCode>
                <c:ptCount val="9"/>
                <c:pt idx="0">
                  <c:v>23169</c:v>
                </c:pt>
                <c:pt idx="1">
                  <c:v>25115</c:v>
                </c:pt>
                <c:pt idx="2">
                  <c:v>35648</c:v>
                </c:pt>
                <c:pt idx="3">
                  <c:v>8240</c:v>
                </c:pt>
                <c:pt idx="4">
                  <c:v>17853</c:v>
                </c:pt>
                <c:pt idx="5">
                  <c:v>10543</c:v>
                </c:pt>
                <c:pt idx="6">
                  <c:v>22623</c:v>
                </c:pt>
                <c:pt idx="7">
                  <c:v>8693</c:v>
                </c:pt>
                <c:pt idx="8">
                  <c:v>14999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4.0444668513361044E-2"/>
                  <c:y val="2.15887736327380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7618566909905493E-2"/>
                  <c:y val="1.62708577659814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9.0354090354090269E-2"/>
                  <c:y val="-1.63312964220317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2210012210012233E-2"/>
                  <c:y val="2.4496944633047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3.377174007095269E-2"/>
                  <c:y val="7.319410581651331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3.6194321863613245E-2"/>
                  <c:y val="5.48159321441063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5.6792708603732228E-2"/>
                  <c:y val="-2.89575103388679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8564987068924077E-2"/>
                  <c:y val="-2.010421167417649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36E1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66546D2-7FE6-45DE-936F-93D623C1596B}" type="CATEGORYNAME">
                      <a:rPr lang="en-US"/>
                      <a:pPr>
                        <a:defRPr sz="900">
                          <a:solidFill>
                            <a:srgbClr val="536E1F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5.2368646226913944E-2"/>
                  <c:y val="-9.967234532847785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2021'!$B$1064:$B$1072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2021'!$E$1064:$E$1072</c:f>
              <c:numCache>
                <c:formatCode>#,##0</c:formatCode>
                <c:ptCount val="9"/>
                <c:pt idx="0">
                  <c:v>1507</c:v>
                </c:pt>
                <c:pt idx="1">
                  <c:v>6664</c:v>
                </c:pt>
                <c:pt idx="2">
                  <c:v>6555</c:v>
                </c:pt>
                <c:pt idx="3">
                  <c:v>4009</c:v>
                </c:pt>
                <c:pt idx="4">
                  <c:v>1772</c:v>
                </c:pt>
                <c:pt idx="5">
                  <c:v>739</c:v>
                </c:pt>
                <c:pt idx="6">
                  <c:v>302</c:v>
                </c:pt>
                <c:pt idx="7">
                  <c:v>1044</c:v>
                </c:pt>
                <c:pt idx="8">
                  <c:v>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4.5839091256114559E-2"/>
                  <c:y val="3.341278714783008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9399945236812919E-3"/>
                  <c:y val="2.928107226894003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92906175702815E-2"/>
                  <c:y val="-2.416918429003021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2819090411217497E-3"/>
                  <c:y val="3.751361895473035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CF61032-529F-4555-8340-42AB824C5E24}" type="CATEGORYNAME">
                      <a:rPr lang="en-US"/>
                      <a:pPr>
                        <a:defRPr sz="900">
                          <a:solidFill>
                            <a:schemeClr val="accent1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13%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1.0957143237019227E-4"/>
                  <c:y val="4.672373589300427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793280708678349E-2"/>
                  <c:y val="2.8865999000880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7774997821155124E-2"/>
                  <c:y val="-9.624854295025809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2727310284864863E-2"/>
                  <c:y val="-2.9731677062397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36E1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128A00D-F50B-4A69-8BEE-C6B9A9FE5628}" type="CATEGORYNAME">
                      <a:rPr lang="en-US"/>
                      <a:pPr>
                        <a:defRPr sz="900">
                          <a:solidFill>
                            <a:srgbClr val="536E1F"/>
                          </a:solidFill>
                        </a:defRPr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6.7866737658318202E-2"/>
                  <c:y val="6.192956998199998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2021'!$B$1064:$B$1072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2021'!$H$1064:$H$1072</c:f>
              <c:numCache>
                <c:formatCode>#,##0</c:formatCode>
                <c:ptCount val="9"/>
                <c:pt idx="0">
                  <c:v>3479</c:v>
                </c:pt>
                <c:pt idx="1">
                  <c:v>10270</c:v>
                </c:pt>
                <c:pt idx="2">
                  <c:v>11796</c:v>
                </c:pt>
                <c:pt idx="3">
                  <c:v>4931</c:v>
                </c:pt>
                <c:pt idx="4">
                  <c:v>2062</c:v>
                </c:pt>
                <c:pt idx="5">
                  <c:v>2237</c:v>
                </c:pt>
                <c:pt idx="6">
                  <c:v>488</c:v>
                </c:pt>
                <c:pt idx="7">
                  <c:v>1203</c:v>
                </c:pt>
                <c:pt idx="8">
                  <c:v>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401546118210629"/>
          <c:y val="0.1868824149863611"/>
          <c:w val="0.40341236034020339"/>
          <c:h val="0.6761073382825066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9.7146326654523382E-3"/>
                  <c:y val="1.62814407280239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3.6110895974068725E-2"/>
                  <c:y val="8.595511001670771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1.192815378951948E-2"/>
                  <c:y val="2.20055850469709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3.9202749929482861E-2"/>
                  <c:y val="2.4422161092035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185792349726776E-2"/>
                  <c:y val="1.62814407280239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942926533090463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4.6101477752439328E-2"/>
                  <c:y val="3.26494166725158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2021'!$B$1191:$B$1199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2021'!$E$1191:$E$1199</c:f>
              <c:numCache>
                <c:formatCode>#,##0</c:formatCode>
                <c:ptCount val="9"/>
                <c:pt idx="0">
                  <c:v>4212</c:v>
                </c:pt>
                <c:pt idx="1">
                  <c:v>7189</c:v>
                </c:pt>
                <c:pt idx="2">
                  <c:v>4887</c:v>
                </c:pt>
                <c:pt idx="3">
                  <c:v>1003</c:v>
                </c:pt>
                <c:pt idx="4">
                  <c:v>4224</c:v>
                </c:pt>
                <c:pt idx="5">
                  <c:v>4813</c:v>
                </c:pt>
                <c:pt idx="6">
                  <c:v>1982</c:v>
                </c:pt>
                <c:pt idx="7">
                  <c:v>2007</c:v>
                </c:pt>
                <c:pt idx="8">
                  <c:v>3570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402991831598328"/>
          <c:y val="0.20541300917445743"/>
          <c:w val="0.39723218008449834"/>
          <c:h val="0.6657110006264322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884368068834194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3.294118053928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1666827855652163E-2"/>
                  <c:y val="5.93188540254219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8860714358039809E-2"/>
                  <c:y val="2.821799842995456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6696213774825865E-2"/>
                  <c:y val="-7.688464923757642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6397456456735476E-2"/>
                  <c:y val="-3.6602675420859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2021'!$B$1191:$B$1199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2021'!$H$1191:$H$1199</c:f>
              <c:numCache>
                <c:formatCode>#,##0</c:formatCode>
                <c:ptCount val="9"/>
                <c:pt idx="0">
                  <c:v>13212</c:v>
                </c:pt>
                <c:pt idx="1">
                  <c:v>11856</c:v>
                </c:pt>
                <c:pt idx="2">
                  <c:v>14764</c:v>
                </c:pt>
                <c:pt idx="3">
                  <c:v>2891</c:v>
                </c:pt>
                <c:pt idx="4">
                  <c:v>13898</c:v>
                </c:pt>
                <c:pt idx="5">
                  <c:v>15701</c:v>
                </c:pt>
                <c:pt idx="6">
                  <c:v>4443</c:v>
                </c:pt>
                <c:pt idx="7">
                  <c:v>7359</c:v>
                </c:pt>
                <c:pt idx="8">
                  <c:v>6595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546793515425158E-2"/>
          <c:y val="0.2083146106736658"/>
          <c:w val="0.94445320648457487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2021'!$B$1505:$B$1513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2021'!$B$1505:$B$1513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2021'!$B$1505:$B$1513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43382816"/>
        <c:axId val="343383208"/>
      </c:barChart>
      <c:catAx>
        <c:axId val="3433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3208"/>
        <c:crosses val="autoZero"/>
        <c:auto val="0"/>
        <c:lblAlgn val="ctr"/>
        <c:lblOffset val="100"/>
        <c:noMultiLvlLbl val="0"/>
      </c:catAx>
      <c:valAx>
        <c:axId val="343383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3.0915931230904394E-3"/>
          <c:y val="9.3049615697096688E-2"/>
          <c:w val="0.98408586466754011"/>
          <c:h val="0.116772812938974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8647761280761511E-3"/>
                  <c:y val="-1.20828802253250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7294554047902595E-2"/>
                  <c:y val="2.974343590320491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2372180414717533E-2"/>
                  <c:y val="4.114685442885631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264730495448068E-2"/>
                  <c:y val="-2.804116709012726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9029065093800453E-2"/>
                  <c:y val="-2.07546704178080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2021'!$B$1318:$B$1326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2021'!$E$1318:$E$1326</c:f>
              <c:numCache>
                <c:formatCode>#,##0</c:formatCode>
                <c:ptCount val="9"/>
                <c:pt idx="0">
                  <c:v>2124</c:v>
                </c:pt>
                <c:pt idx="1">
                  <c:v>6970</c:v>
                </c:pt>
                <c:pt idx="2">
                  <c:v>4122</c:v>
                </c:pt>
                <c:pt idx="3">
                  <c:v>370</c:v>
                </c:pt>
                <c:pt idx="4">
                  <c:v>8152</c:v>
                </c:pt>
                <c:pt idx="5">
                  <c:v>2526</c:v>
                </c:pt>
                <c:pt idx="6">
                  <c:v>1135</c:v>
                </c:pt>
                <c:pt idx="7">
                  <c:v>1170</c:v>
                </c:pt>
                <c:pt idx="8">
                  <c:v>1633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-2.7380448042993097E-3"/>
                  <c:y val="-1.43189899427709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4713611712807292E-2"/>
                  <c:y val="8.154943934760449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2070417569210937E-2"/>
                  <c:y val="3.26197757390416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7.5282715677025026E-3"/>
                  <c:y val="5.573679436859383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6996194928708946E-3"/>
                  <c:y val="3.073258044579286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2.2147461284085086E-2"/>
                  <c:y val="-1.75620249303699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2021'!$B$1318:$B$1326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2021'!$H$1318:$H$1326</c:f>
              <c:numCache>
                <c:formatCode>#,##0</c:formatCode>
                <c:ptCount val="9"/>
                <c:pt idx="0">
                  <c:v>5614</c:v>
                </c:pt>
                <c:pt idx="1">
                  <c:v>9989</c:v>
                </c:pt>
                <c:pt idx="2">
                  <c:v>12187</c:v>
                </c:pt>
                <c:pt idx="3">
                  <c:v>1969</c:v>
                </c:pt>
                <c:pt idx="4">
                  <c:v>19496</c:v>
                </c:pt>
                <c:pt idx="5">
                  <c:v>8457</c:v>
                </c:pt>
                <c:pt idx="6">
                  <c:v>6074</c:v>
                </c:pt>
                <c:pt idx="7">
                  <c:v>1927</c:v>
                </c:pt>
                <c:pt idx="8">
                  <c:v>5187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062373528209106E-2"/>
          <c:y val="0.20210787401574801"/>
          <c:w val="0.91228073854283531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2021'!$B$854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2021'!$C$853:$H$853</c15:sqref>
                  </c15:fullRef>
                </c:ext>
              </c:extLst>
              <c:f>('AGOSTO 2021'!$C$853,'AGOSTO 2021'!$E$853,'AGOSTO 2021'!$G$853)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2021'!$C$854:$H$854</c15:sqref>
                  </c15:fullRef>
                </c:ext>
              </c:extLst>
              <c:f>('AGOSTO 2021'!$C$854,'AGOSTO 2021'!$E$854,'AGOSTO 2021'!$G$854)</c:f>
              <c:numCache>
                <c:formatCode>#,##0</c:formatCode>
                <c:ptCount val="3"/>
                <c:pt idx="0">
                  <c:v>273437</c:v>
                </c:pt>
                <c:pt idx="1">
                  <c:v>10307</c:v>
                </c:pt>
                <c:pt idx="2">
                  <c:v>283744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'AGOSTO 2021'!$B$855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2021'!$C$853:$H$853</c15:sqref>
                  </c15:fullRef>
                </c:ext>
              </c:extLst>
              <c:f>('AGOSTO 2021'!$C$853,'AGOSTO 2021'!$E$853,'AGOSTO 2021'!$G$853)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2021'!$C$855:$H$855</c15:sqref>
                  </c15:fullRef>
                </c:ext>
              </c:extLst>
              <c:f>('AGOSTO 2021'!$C$855,'AGOSTO 2021'!$E$855,'AGOSTO 2021'!$G$855)</c:f>
              <c:numCache>
                <c:formatCode>#,##0</c:formatCode>
                <c:ptCount val="3"/>
                <c:pt idx="0">
                  <c:v>382750</c:v>
                </c:pt>
                <c:pt idx="1">
                  <c:v>22290</c:v>
                </c:pt>
                <c:pt idx="2">
                  <c:v>405040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484928"/>
        <c:axId val="4514857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2021'!$B$853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2021'!$C$853:$H$853</c15:sqref>
                        </c15:fullRef>
                        <c15:formulaRef>
                          <c15:sqref>('AGOSTO 2021'!$C$853,'AGOSTO 2021'!$E$853,'AGOSTO 2021'!$G$853)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2021'!$C$853:$H$853</c15:sqref>
                        </c15:fullRef>
                        <c15:formulaRef>
                          <c15:sqref>('AGOSTO 2021'!$C$853,'AGOSTO 2021'!$E$853,'AGOSTO 2021'!$G$853)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514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485712"/>
        <c:crosses val="autoZero"/>
        <c:auto val="0"/>
        <c:lblAlgn val="ctr"/>
        <c:lblOffset val="100"/>
        <c:noMultiLvlLbl val="0"/>
      </c:catAx>
      <c:valAx>
        <c:axId val="45148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48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185736603164286"/>
          <c:y val="2.3448755149847331E-2"/>
          <c:w val="0.26024376946223932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06237352820912E-2"/>
          <c:y val="0.21725951751391176"/>
          <c:w val="0.91228073854283531"/>
          <c:h val="0.6553079395100853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2021'!$B$897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2021'!$C$896:$H$896</c15:sqref>
                  </c15:fullRef>
                </c:ext>
              </c:extLst>
              <c:f>('AGOSTO 2021'!$C$896,'AGOSTO 2021'!$E$896,'AGOSTO 2021'!$G$896)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2021'!$C$897:$H$897</c15:sqref>
                  </c15:fullRef>
                </c:ext>
              </c:extLst>
              <c:f>('AGOSTO 2021'!$C$897,'AGOSTO 2021'!$E$897,'AGOSTO 2021'!$G$897)</c:f>
              <c:numCache>
                <c:formatCode>#,##0</c:formatCode>
                <c:ptCount val="3"/>
                <c:pt idx="0">
                  <c:v>712108</c:v>
                </c:pt>
                <c:pt idx="1">
                  <c:v>31776</c:v>
                </c:pt>
                <c:pt idx="2">
                  <c:v>743884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'AGOSTO 2021'!$B$898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2021'!$C$896:$H$896</c15:sqref>
                  </c15:fullRef>
                </c:ext>
              </c:extLst>
              <c:f>('AGOSTO 2021'!$C$896,'AGOSTO 2021'!$E$896,'AGOSTO 2021'!$G$896)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2021'!$C$898:$H$898</c15:sqref>
                  </c15:fullRef>
                </c:ext>
              </c:extLst>
              <c:f>('AGOSTO 2021'!$C$898,'AGOSTO 2021'!$E$898,'AGOSTO 2021'!$G$898)</c:f>
              <c:numCache>
                <c:formatCode>#,##0</c:formatCode>
                <c:ptCount val="3"/>
                <c:pt idx="0">
                  <c:v>777538</c:v>
                </c:pt>
                <c:pt idx="1">
                  <c:v>46177</c:v>
                </c:pt>
                <c:pt idx="2">
                  <c:v>823715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481008"/>
        <c:axId val="4514861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2021'!$B$896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2021'!$C$896:$H$896</c15:sqref>
                        </c15:fullRef>
                        <c15:formulaRef>
                          <c15:sqref>('AGOSTO 2021'!$C$896,'AGOSTO 2021'!$E$896,'AGOSTO 2021'!$G$896)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2021'!$C$896:$H$896</c15:sqref>
                        </c15:fullRef>
                        <c15:formulaRef>
                          <c15:sqref>('AGOSTO 2021'!$C$896,'AGOSTO 2021'!$E$896,'AGOSTO 2021'!$G$896)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5148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486104"/>
        <c:crosses val="autoZero"/>
        <c:auto val="0"/>
        <c:lblAlgn val="ctr"/>
        <c:lblOffset val="100"/>
        <c:noMultiLvlLbl val="0"/>
      </c:catAx>
      <c:valAx>
        <c:axId val="451486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148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730815605439478E-2"/>
          <c:y val="0.20210787401574801"/>
          <c:w val="0.9136122964656049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2021'!$B$981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2021'!$C$980:$H$980</c15:sqref>
                  </c15:fullRef>
                </c:ext>
              </c:extLst>
              <c:f>('AGOSTO 2021'!$C$980,'AGOSTO 2021'!$E$980,'AGOSTO 2021'!$G$980)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2021'!$C$981:$H$981</c15:sqref>
                  </c15:fullRef>
                </c:ext>
              </c:extLst>
              <c:f>('AGOSTO 2021'!$C$981,'AGOSTO 2021'!$E$981,'AGOSTO 2021'!$G$981)</c:f>
              <c:numCache>
                <c:formatCode>#,##0</c:formatCode>
                <c:ptCount val="3"/>
                <c:pt idx="0">
                  <c:v>143895</c:v>
                </c:pt>
                <c:pt idx="1">
                  <c:v>6366</c:v>
                </c:pt>
                <c:pt idx="2">
                  <c:v>150261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'AGOSTO 2021'!$B$982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2021'!$C$980:$H$980</c15:sqref>
                  </c15:fullRef>
                </c:ext>
              </c:extLst>
              <c:f>('AGOSTO 2021'!$C$980,'AGOSTO 2021'!$E$980,'AGOSTO 2021'!$G$980)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2021'!$C$982:$H$982</c15:sqref>
                  </c15:fullRef>
                </c:ext>
              </c:extLst>
              <c:f>('AGOSTO 2021'!$C$982,'AGOSTO 2021'!$E$982,'AGOSTO 2021'!$G$982)</c:f>
              <c:numCache>
                <c:formatCode>#,##0</c:formatCode>
                <c:ptCount val="3"/>
                <c:pt idx="0">
                  <c:v>150031</c:v>
                </c:pt>
                <c:pt idx="1">
                  <c:v>16852</c:v>
                </c:pt>
                <c:pt idx="2">
                  <c:v>166883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642120"/>
        <c:axId val="4526417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2021'!$B$980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2021'!$C$980:$H$980</c15:sqref>
                        </c15:fullRef>
                        <c15:formulaRef>
                          <c15:sqref>('AGOSTO 2021'!$C$980,'AGOSTO 2021'!$E$980,'AGOSTO 2021'!$G$980)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2021'!$C$980:$H$980</c15:sqref>
                        </c15:fullRef>
                        <c15:formulaRef>
                          <c15:sqref>('AGOSTO 2021'!$C$980,'AGOSTO 2021'!$E$980,'AGOSTO 2021'!$G$980)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5264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1728"/>
        <c:crosses val="autoZero"/>
        <c:auto val="0"/>
        <c:lblAlgn val="ctr"/>
        <c:lblOffset val="100"/>
        <c:noMultiLvlLbl val="0"/>
      </c:catAx>
      <c:valAx>
        <c:axId val="45264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189731276932599"/>
          <c:y val="1.8376292828856319E-2"/>
          <c:w val="0.2895380437631714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04583914360915E-2"/>
          <c:y val="0.20210787401574801"/>
          <c:w val="0.9189385281566835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2021'!$B$1108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2021'!$C$1107:$H$1107</c15:sqref>
                  </c15:fullRef>
                </c:ext>
              </c:extLst>
              <c:f>('AGOSTO 2021'!$C$1107,'AGOSTO 2021'!$E$1107,'AGOSTO 2021'!$G$1107)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2021'!$C$1108:$H$1108</c15:sqref>
                  </c15:fullRef>
                </c:ext>
              </c:extLst>
              <c:f>('AGOSTO 2021'!$C$1108,'AGOSTO 2021'!$E$1108,'AGOSTO 2021'!$G$1108)</c:f>
              <c:numCache>
                <c:formatCode>#,##0</c:formatCode>
                <c:ptCount val="3"/>
                <c:pt idx="0">
                  <c:v>7692</c:v>
                </c:pt>
                <c:pt idx="1">
                  <c:v>2706</c:v>
                </c:pt>
                <c:pt idx="2">
                  <c:v>10398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'AGOSTO 2021'!$B$1109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2021'!$C$1107:$H$1107</c15:sqref>
                  </c15:fullRef>
                </c:ext>
              </c:extLst>
              <c:f>('AGOSTO 2021'!$C$1107,'AGOSTO 2021'!$E$1107,'AGOSTO 2021'!$G$1107)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2021'!$C$1109:$H$1109</c15:sqref>
                  </c15:fullRef>
                </c:ext>
              </c:extLst>
              <c:f>('AGOSTO 2021'!$C$1109,'AGOSTO 2021'!$E$1109,'AGOSTO 2021'!$G$1109)</c:f>
              <c:numCache>
                <c:formatCode>#,##0</c:formatCode>
                <c:ptCount val="3"/>
                <c:pt idx="0">
                  <c:v>28478</c:v>
                </c:pt>
                <c:pt idx="1">
                  <c:v>8663</c:v>
                </c:pt>
                <c:pt idx="2">
                  <c:v>37141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643688"/>
        <c:axId val="4526425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2021'!$B$1107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2021'!$C$1107:$H$1107</c15:sqref>
                        </c15:fullRef>
                        <c15:formulaRef>
                          <c15:sqref>('AGOSTO 2021'!$C$1107,'AGOSTO 2021'!$E$1107,'AGOSTO 2021'!$G$1107)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2021'!$C$1107:$H$1107</c15:sqref>
                        </c15:fullRef>
                        <c15:formulaRef>
                          <c15:sqref>('AGOSTO 2021'!$C$1107,'AGOSTO 2021'!$E$1107,'AGOSTO 2021'!$G$1107)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52643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2512"/>
        <c:crosses val="autoZero"/>
        <c:auto val="0"/>
        <c:lblAlgn val="ctr"/>
        <c:lblOffset val="100"/>
        <c:noMultiLvlLbl val="0"/>
      </c:catAx>
      <c:valAx>
        <c:axId val="45264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3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651215701898776"/>
          <c:y val="8.2313681868743053E-3"/>
          <c:w val="0.25092286400285185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393931450978756E-2"/>
          <c:y val="0.20210787401574801"/>
          <c:w val="0.91094918062006558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2021'!$B$1235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2021'!$C$1234:$H$1234</c15:sqref>
                  </c15:fullRef>
                </c:ext>
              </c:extLst>
              <c:f>('AGOSTO 2021'!$C$1234,'AGOSTO 2021'!$E$1234,'AGOSTO 2021'!$G$1234)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2021'!$C$1235:$H$1235</c15:sqref>
                  </c15:fullRef>
                </c:ext>
              </c:extLst>
              <c:f>('AGOSTO 2021'!$C$1235,'AGOSTO 2021'!$E$1235,'AGOSTO 2021'!$G$1235)</c:f>
              <c:numCache>
                <c:formatCode>#,##0</c:formatCode>
                <c:ptCount val="3"/>
                <c:pt idx="0">
                  <c:v>72254</c:v>
                </c:pt>
                <c:pt idx="1">
                  <c:v>2121</c:v>
                </c:pt>
                <c:pt idx="2">
                  <c:v>74375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'AGOSTO 2021'!$B$1236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2021'!$C$1234:$H$1234</c15:sqref>
                  </c15:fullRef>
                </c:ext>
              </c:extLst>
              <c:f>('AGOSTO 2021'!$C$1234,'AGOSTO 2021'!$E$1234,'AGOSTO 2021'!$G$1234)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2021'!$C$1236:$H$1236</c15:sqref>
                  </c15:fullRef>
                </c:ext>
              </c:extLst>
              <c:f>('AGOSTO 2021'!$C$1236,'AGOSTO 2021'!$E$1236,'AGOSTO 2021'!$G$1236)</c:f>
              <c:numCache>
                <c:formatCode>#,##0</c:formatCode>
                <c:ptCount val="3"/>
                <c:pt idx="0">
                  <c:v>79065</c:v>
                </c:pt>
                <c:pt idx="1">
                  <c:v>11654</c:v>
                </c:pt>
                <c:pt idx="2">
                  <c:v>90719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640944"/>
        <c:axId val="4526480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2021'!$B$1234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2021'!$C$1234:$H$1234</c15:sqref>
                        </c15:fullRef>
                        <c15:formulaRef>
                          <c15:sqref>('AGOSTO 2021'!$C$1234,'AGOSTO 2021'!$E$1234,'AGOSTO 2021'!$G$1234)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2021'!$C$1234:$H$1234</c15:sqref>
                        </c15:fullRef>
                        <c15:formulaRef>
                          <c15:sqref>('AGOSTO 2021'!$C$1234,'AGOSTO 2021'!$E$1234,'AGOSTO 2021'!$G$1234)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526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8000"/>
        <c:crosses val="autoZero"/>
        <c:auto val="0"/>
        <c:lblAlgn val="ctr"/>
        <c:lblOffset val="100"/>
        <c:noMultiLvlLbl val="0"/>
      </c:catAx>
      <c:valAx>
        <c:axId val="45264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0456231586231477"/>
          <c:y val="2.8521037143084387E-2"/>
          <c:w val="0.276222464535475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04583914360915E-2"/>
          <c:y val="0.20210787401574801"/>
          <c:w val="0.9189385281566835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2021'!$B$1362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2021'!$C$1361:$H$1361</c15:sqref>
                  </c15:fullRef>
                </c:ext>
              </c:extLst>
              <c:f>('AGOSTO 2021'!$C$1361,'AGOSTO 2021'!$E$1361,'AGOSTO 2021'!$G$1361)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2021'!$C$1362:$H$1362</c15:sqref>
                  </c15:fullRef>
                </c:ext>
              </c:extLst>
              <c:f>('AGOSTO 2021'!$C$1362,'AGOSTO 2021'!$E$1362,'AGOSTO 2021'!$G$1362)</c:f>
              <c:numCache>
                <c:formatCode>#,##0</c:formatCode>
                <c:ptCount val="3"/>
                <c:pt idx="0">
                  <c:v>47903</c:v>
                </c:pt>
                <c:pt idx="1">
                  <c:v>2087</c:v>
                </c:pt>
                <c:pt idx="2">
                  <c:v>49990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'AGOSTO 2021'!$B$1363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2021'!$C$1361:$H$1361</c15:sqref>
                  </c15:fullRef>
                </c:ext>
              </c:extLst>
              <c:f>('AGOSTO 2021'!$C$1361,'AGOSTO 2021'!$E$1361,'AGOSTO 2021'!$G$1361)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2021'!$C$1363:$H$1363</c15:sqref>
                  </c15:fullRef>
                </c:ext>
              </c:extLst>
              <c:f>('AGOSTO 2021'!$C$1363,'AGOSTO 2021'!$E$1363,'AGOSTO 2021'!$G$1363)</c:f>
              <c:numCache>
                <c:formatCode>#,##0</c:formatCode>
                <c:ptCount val="3"/>
                <c:pt idx="0">
                  <c:v>65265</c:v>
                </c:pt>
                <c:pt idx="1">
                  <c:v>5635</c:v>
                </c:pt>
                <c:pt idx="2">
                  <c:v>70900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646040"/>
        <c:axId val="4526448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2021'!$B$1361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2021'!$C$1361:$H$1361</c15:sqref>
                        </c15:fullRef>
                        <c15:formulaRef>
                          <c15:sqref>('AGOSTO 2021'!$C$1361,'AGOSTO 2021'!$E$1361,'AGOSTO 2021'!$G$1361)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2021'!$C$1361:$H$1361</c15:sqref>
                        </c15:fullRef>
                        <c15:formulaRef>
                          <c15:sqref>('AGOSTO 2021'!$C$1361,'AGOSTO 2021'!$E$1361,'AGOSTO 2021'!$G$1361)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52646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4864"/>
        <c:crosses val="autoZero"/>
        <c:auto val="0"/>
        <c:lblAlgn val="ctr"/>
        <c:lblOffset val="100"/>
        <c:noMultiLvlLbl val="0"/>
      </c:catAx>
      <c:valAx>
        <c:axId val="45264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6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790830074336585"/>
          <c:y val="2.3426787560645829E-2"/>
          <c:w val="0.28953804376317144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767931471948166E-2"/>
          <c:y val="0.20210787401574801"/>
          <c:w val="0.91357518059909626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2021'!$B$1278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2021'!$C$1277:$H$1277</c15:sqref>
                  </c15:fullRef>
                </c:ext>
              </c:extLst>
              <c:f>('AGOSTO 2021'!$C$1277,'AGOSTO 2021'!$E$1277,'AGOSTO 2021'!$G$1277)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2021'!$C$1278:$H$1278</c15:sqref>
                  </c15:fullRef>
                </c:ext>
              </c:extLst>
              <c:f>('AGOSTO 2021'!$C$1278,'AGOSTO 2021'!$E$1278,'AGOSTO 2021'!$G$1278)</c:f>
              <c:numCache>
                <c:formatCode>#,##0</c:formatCode>
                <c:ptCount val="3"/>
                <c:pt idx="0">
                  <c:v>246101</c:v>
                </c:pt>
                <c:pt idx="1">
                  <c:v>29733</c:v>
                </c:pt>
                <c:pt idx="2">
                  <c:v>275834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'AGOSTO 2021'!$B$1279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2021'!$C$1277:$H$1277</c15:sqref>
                  </c15:fullRef>
                </c:ext>
              </c:extLst>
              <c:f>('AGOSTO 2021'!$C$1277,'AGOSTO 2021'!$E$1277,'AGOSTO 2021'!$G$1277)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2021'!$C$1279:$H$1279</c15:sqref>
                  </c15:fullRef>
                </c:ext>
              </c:extLst>
              <c:f>('AGOSTO 2021'!$C$1279,'AGOSTO 2021'!$E$1279,'AGOSTO 2021'!$G$1279)</c:f>
              <c:numCache>
                <c:formatCode>#,##0</c:formatCode>
                <c:ptCount val="3"/>
                <c:pt idx="0">
                  <c:v>229086</c:v>
                </c:pt>
                <c:pt idx="1">
                  <c:v>37235</c:v>
                </c:pt>
                <c:pt idx="2">
                  <c:v>266321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646432"/>
        <c:axId val="4526452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2021'!$B$1277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2021'!$C$1277:$H$1277</c15:sqref>
                        </c15:fullRef>
                        <c15:formulaRef>
                          <c15:sqref>('AGOSTO 2021'!$C$1277,'AGOSTO 2021'!$E$1277,'AGOSTO 2021'!$G$1277)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2021'!$C$1277:$H$1277</c15:sqref>
                        </c15:fullRef>
                        <c15:formulaRef>
                          <c15:sqref>('AGOSTO 2021'!$C$1277,'AGOSTO 2021'!$E$1277,'AGOSTO 2021'!$G$1277)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5264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5256"/>
        <c:crosses val="autoZero"/>
        <c:auto val="0"/>
        <c:lblAlgn val="ctr"/>
        <c:lblOffset val="100"/>
        <c:noMultiLvlLbl val="0"/>
      </c:catAx>
      <c:valAx>
        <c:axId val="45264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2181289270659349"/>
          <c:w val="0.90927704603119464"/>
          <c:h val="0.644767756303189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2021'!$B$1379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2021'!$C$1378:$H$1378</c15:sqref>
                  </c15:fullRef>
                </c:ext>
              </c:extLst>
              <c:f>('AGOSTO 2021'!$C$1378,'AGOSTO 2021'!$E$1378,'AGOSTO 2021'!$G$1378)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2021'!$C$1379:$H$1379</c15:sqref>
                  </c15:fullRef>
                </c:ext>
              </c:extLst>
              <c:f>('AGOSTO 2021'!$C$1379,'AGOSTO 2021'!$E$1379,'AGOSTO 2021'!$G$1379)</c:f>
              <c:numCache>
                <c:formatCode>#,##0</c:formatCode>
                <c:ptCount val="3"/>
                <c:pt idx="0">
                  <c:v>64918</c:v>
                </c:pt>
                <c:pt idx="1">
                  <c:v>6506</c:v>
                </c:pt>
                <c:pt idx="2">
                  <c:v>71424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'AGOSTO 2021'!$B$1380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2021'!$C$1378:$H$1378</c15:sqref>
                  </c15:fullRef>
                </c:ext>
              </c:extLst>
              <c:f>('AGOSTO 2021'!$C$1378,'AGOSTO 2021'!$E$1378,'AGOSTO 2021'!$G$1378)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2021'!$C$1380:$H$1380</c15:sqref>
                  </c15:fullRef>
                </c:ext>
              </c:extLst>
              <c:f>('AGOSTO 2021'!$C$1380,'AGOSTO 2021'!$E$1380,'AGOSTO 2021'!$G$1380)</c:f>
              <c:numCache>
                <c:formatCode>#,##0</c:formatCode>
                <c:ptCount val="3"/>
                <c:pt idx="0">
                  <c:v>75581</c:v>
                </c:pt>
                <c:pt idx="1">
                  <c:v>6726</c:v>
                </c:pt>
                <c:pt idx="2">
                  <c:v>82307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645648"/>
        <c:axId val="4526468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2021'!$B$1378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2021'!$C$1378:$H$1378</c15:sqref>
                        </c15:fullRef>
                        <c15:formulaRef>
                          <c15:sqref>('AGOSTO 2021'!$C$1378,'AGOSTO 2021'!$E$1378,'AGOSTO 2021'!$G$1378)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2021'!$C$1378:$H$1378</c15:sqref>
                        </c15:fullRef>
                        <c15:formulaRef>
                          <c15:sqref>('AGOSTO 2021'!$C$1378,'AGOSTO 2021'!$E$1378,'AGOSTO 2021'!$G$1378)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526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6824"/>
        <c:crosses val="autoZero"/>
        <c:auto val="0"/>
        <c:lblAlgn val="ctr"/>
        <c:lblOffset val="100"/>
        <c:noMultiLvlLbl val="0"/>
      </c:catAx>
      <c:valAx>
        <c:axId val="452646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721178742484127E-2"/>
          <c:y val="0.17541622595683001"/>
          <c:w val="0.89086514460069866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2021'!$B$365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2021'!$C$364:$H$364</c15:sqref>
                  </c15:fullRef>
                </c:ext>
              </c:extLst>
              <c:f>('AGOSTO 2021'!$C$364,'AGOSTO 2021'!$E$364,'AGOSTO 2021'!$G$364)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2021'!$C$365:$H$365</c15:sqref>
                  </c15:fullRef>
                </c:ext>
              </c:extLst>
              <c:f>('AGOSTO 2021'!$C$365,'AGOSTO 2021'!$E$365,'AGOSTO 2021'!$G$365)</c:f>
              <c:numCache>
                <c:formatCode>#,##0</c:formatCode>
                <c:ptCount val="3"/>
                <c:pt idx="0">
                  <c:v>461435</c:v>
                </c:pt>
                <c:pt idx="1">
                  <c:v>55272</c:v>
                </c:pt>
                <c:pt idx="2">
                  <c:v>516707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'AGOSTO 2021'!$B$366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2021'!$C$364:$H$364</c15:sqref>
                  </c15:fullRef>
                </c:ext>
              </c:extLst>
              <c:f>('AGOSTO 2021'!$C$364,'AGOSTO 2021'!$E$364,'AGOSTO 2021'!$G$364)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2021'!$C$366:$H$366</c15:sqref>
                  </c15:fullRef>
                </c:ext>
              </c:extLst>
              <c:f>('AGOSTO 2021'!$C$366,'AGOSTO 2021'!$E$366,'AGOSTO 2021'!$G$366)</c:f>
              <c:numCache>
                <c:formatCode>#,##0</c:formatCode>
                <c:ptCount val="3"/>
                <c:pt idx="0">
                  <c:v>872793</c:v>
                </c:pt>
                <c:pt idx="1">
                  <c:v>139709</c:v>
                </c:pt>
                <c:pt idx="2">
                  <c:v>1012502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3384384"/>
        <c:axId val="343384776"/>
      </c:barChart>
      <c:catAx>
        <c:axId val="343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4776"/>
        <c:crosses val="autoZero"/>
        <c:auto val="0"/>
        <c:lblAlgn val="ctr"/>
        <c:lblOffset val="100"/>
        <c:noMultiLvlLbl val="0"/>
      </c:catAx>
      <c:valAx>
        <c:axId val="34338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433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3010220598744282"/>
          <c:y val="2.1407447726205377E-2"/>
          <c:w val="0.36385198578755112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436373549178524E-2"/>
          <c:y val="0.2172592062355842"/>
          <c:w val="0.91490673852186588"/>
          <c:h val="0.64036904477849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2021'!$B$1405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2021'!$C$1404:$H$1404</c15:sqref>
                  </c15:fullRef>
                </c:ext>
              </c:extLst>
              <c:f>('AGOSTO 2021'!$C$1404,'AGOSTO 2021'!$E$1404,'AGOSTO 2021'!$G$1404)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2021'!$C$1405:$H$1405</c15:sqref>
                  </c15:fullRef>
                </c:ext>
              </c:extLst>
              <c:f>('AGOSTO 2021'!$C$1405,'AGOSTO 2021'!$E$1405,'AGOSTO 2021'!$G$1405)</c:f>
              <c:numCache>
                <c:formatCode>#,##0</c:formatCode>
                <c:ptCount val="3"/>
                <c:pt idx="0">
                  <c:v>164973</c:v>
                </c:pt>
                <c:pt idx="1">
                  <c:v>14853</c:v>
                </c:pt>
                <c:pt idx="2">
                  <c:v>179826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'AGOSTO 2021'!$B$1406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2021'!$C$1404:$H$1404</c15:sqref>
                  </c15:fullRef>
                </c:ext>
              </c:extLst>
              <c:f>('AGOSTO 2021'!$C$1404,'AGOSTO 2021'!$E$1404,'AGOSTO 2021'!$G$1404)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2021'!$C$1406:$H$1406</c15:sqref>
                  </c15:fullRef>
                </c:ext>
              </c:extLst>
              <c:f>('AGOSTO 2021'!$C$1406,'AGOSTO 2021'!$E$1406,'AGOSTO 2021'!$G$1406)</c:f>
              <c:numCache>
                <c:formatCode>#,##0</c:formatCode>
                <c:ptCount val="3"/>
                <c:pt idx="0">
                  <c:v>191613</c:v>
                </c:pt>
                <c:pt idx="1">
                  <c:v>16468</c:v>
                </c:pt>
                <c:pt idx="2">
                  <c:v>208081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647608"/>
        <c:axId val="4532336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2021'!$B$1404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2021'!$C$1404:$H$1404</c15:sqref>
                        </c15:fullRef>
                        <c15:formulaRef>
                          <c15:sqref>('AGOSTO 2021'!$C$1404,'AGOSTO 2021'!$E$1404,'AGOSTO 2021'!$G$1404)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2021'!$C$1404:$H$1404</c15:sqref>
                        </c15:fullRef>
                        <c15:formulaRef>
                          <c15:sqref>('AGOSTO 2021'!$C$1404,'AGOSTO 2021'!$E$1404,'AGOSTO 2021'!$G$1404)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5264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3600"/>
        <c:crosses val="autoZero"/>
        <c:auto val="0"/>
        <c:lblAlgn val="ctr"/>
        <c:lblOffset val="100"/>
        <c:noMultiLvlLbl val="0"/>
      </c:catAx>
      <c:valAx>
        <c:axId val="45323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647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899781677997978E-2"/>
          <c:y val="0.19792698557503602"/>
          <c:w val="0.89928537242586559"/>
          <c:h val="0.6649696432711537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2021'!$B$871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2021'!$C$870:$H$870</c15:sqref>
                  </c15:fullRef>
                </c:ext>
              </c:extLst>
              <c:f>('AGOSTO 2021'!$C$870,'AGOSTO 2021'!$E$870,'AGOSTO 2021'!$G$870)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2021'!$C$871:$H$871</c15:sqref>
                  </c15:fullRef>
                </c:ext>
              </c:extLst>
              <c:f>('AGOSTO 2021'!$C$871,'AGOSTO 2021'!$E$871,'AGOSTO 2021'!$G$871)</c:f>
              <c:numCache>
                <c:formatCode>#,##0</c:formatCode>
                <c:ptCount val="3"/>
                <c:pt idx="0">
                  <c:v>290449</c:v>
                </c:pt>
                <c:pt idx="1">
                  <c:v>15838</c:v>
                </c:pt>
                <c:pt idx="2">
                  <c:v>306287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'AGOSTO 2021'!$B$872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2021'!$C$870:$H$870</c15:sqref>
                  </c15:fullRef>
                </c:ext>
              </c:extLst>
              <c:f>('AGOSTO 2021'!$C$870,'AGOSTO 2021'!$E$870,'AGOSTO 2021'!$G$870)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2021'!$C$872:$H$872</c15:sqref>
                  </c15:fullRef>
                </c:ext>
              </c:extLst>
              <c:f>('AGOSTO 2021'!$C$872,'AGOSTO 2021'!$E$872,'AGOSTO 2021'!$G$872)</c:f>
              <c:numCache>
                <c:formatCode>#,##0</c:formatCode>
                <c:ptCount val="3"/>
                <c:pt idx="0">
                  <c:v>331266</c:v>
                </c:pt>
                <c:pt idx="1">
                  <c:v>23627</c:v>
                </c:pt>
                <c:pt idx="2">
                  <c:v>354893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233992"/>
        <c:axId val="4532343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2021'!$B$870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2021'!$C$870:$H$870</c15:sqref>
                        </c15:fullRef>
                        <c15:formulaRef>
                          <c15:sqref>('AGOSTO 2021'!$C$870,'AGOSTO 2021'!$E$870,'AGOSTO 2021'!$G$870)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2021'!$C$870:$H$870</c15:sqref>
                        </c15:fullRef>
                        <c15:formulaRef>
                          <c15:sqref>('AGOSTO 2021'!$C$870,'AGOSTO 2021'!$E$870,'AGOSTO 2021'!$G$870)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53233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4384"/>
        <c:crosses val="autoZero"/>
        <c:auto val="0"/>
        <c:lblAlgn val="ctr"/>
        <c:lblOffset val="100"/>
        <c:noMultiLvlLbl val="0"/>
      </c:catAx>
      <c:valAx>
        <c:axId val="45323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3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608211661984461E-2"/>
          <c:y val="0.20802799969299279"/>
          <c:w val="0.90257692662789013"/>
          <c:h val="0.6548686291531969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2021'!$B$998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2021'!$C$997:$H$997</c15:sqref>
                  </c15:fullRef>
                </c:ext>
              </c:extLst>
              <c:f>('AGOSTO 2021'!$C$997,'AGOSTO 2021'!$E$997,'AGOSTO 2021'!$G$997)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2021'!$C$998:$H$998</c15:sqref>
                  </c15:fullRef>
                </c:ext>
              </c:extLst>
              <c:f>('AGOSTO 2021'!$C$998,'AGOSTO 2021'!$E$998,'AGOSTO 2021'!$G$998)</c:f>
              <c:numCache>
                <c:formatCode>#,##0</c:formatCode>
                <c:ptCount val="3"/>
                <c:pt idx="0">
                  <c:v>86350</c:v>
                </c:pt>
                <c:pt idx="1">
                  <c:v>17033</c:v>
                </c:pt>
                <c:pt idx="2">
                  <c:v>103383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'AGOSTO 2021'!$B$999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2021'!$C$997:$H$997</c15:sqref>
                  </c15:fullRef>
                </c:ext>
              </c:extLst>
              <c:f>('AGOSTO 2021'!$C$997,'AGOSTO 2021'!$E$997,'AGOSTO 2021'!$G$997)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2021'!$C$999:$H$999</c15:sqref>
                  </c15:fullRef>
                </c:ext>
              </c:extLst>
              <c:f>('AGOSTO 2021'!$C$999,'AGOSTO 2021'!$E$999,'AGOSTO 2021'!$G$999)</c:f>
              <c:numCache>
                <c:formatCode>#,##0</c:formatCode>
                <c:ptCount val="3"/>
                <c:pt idx="0">
                  <c:v>124401</c:v>
                </c:pt>
                <c:pt idx="1">
                  <c:v>17544</c:v>
                </c:pt>
                <c:pt idx="2">
                  <c:v>141945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233208"/>
        <c:axId val="4532324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2021'!$B$997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2021'!$C$997:$H$997</c15:sqref>
                        </c15:fullRef>
                        <c15:formulaRef>
                          <c15:sqref>('AGOSTO 2021'!$C$997,'AGOSTO 2021'!$E$997,'AGOSTO 2021'!$G$997)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2021'!$C$997:$H$997</c15:sqref>
                        </c15:fullRef>
                        <c15:formulaRef>
                          <c15:sqref>('AGOSTO 2021'!$C$997,'AGOSTO 2021'!$E$997,'AGOSTO 2021'!$G$997)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53233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2424"/>
        <c:crosses val="autoZero"/>
        <c:auto val="0"/>
        <c:lblAlgn val="ctr"/>
        <c:lblOffset val="100"/>
        <c:noMultiLvlLbl val="0"/>
      </c:catAx>
      <c:valAx>
        <c:axId val="453232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3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903944875333554E-2"/>
          <c:y val="0.20297741191441976"/>
          <c:w val="0.90428120922853006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2021'!$B$1125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2021'!$C$1124:$H$1124</c15:sqref>
                  </c15:fullRef>
                </c:ext>
              </c:extLst>
              <c:f>('AGOSTO 2021'!$C$1124,'AGOSTO 2021'!$E$1124,'AGOSTO 2021'!$G$1124)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2021'!$C$1125:$H$1125</c15:sqref>
                  </c15:fullRef>
                </c:ext>
              </c:extLst>
              <c:f>('AGOSTO 2021'!$C$1125,'AGOSTO 2021'!$E$1125,'AGOSTO 2021'!$G$1125)</c:f>
              <c:numCache>
                <c:formatCode>#,##0</c:formatCode>
                <c:ptCount val="3"/>
                <c:pt idx="0">
                  <c:v>23249</c:v>
                </c:pt>
                <c:pt idx="1">
                  <c:v>7456</c:v>
                </c:pt>
                <c:pt idx="2">
                  <c:v>30705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'AGOSTO 2021'!$B$1126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2021'!$C$1124:$H$1124</c15:sqref>
                  </c15:fullRef>
                </c:ext>
              </c:extLst>
              <c:f>('AGOSTO 2021'!$C$1124,'AGOSTO 2021'!$E$1124,'AGOSTO 2021'!$G$1124)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2021'!$C$1126:$H$1126</c15:sqref>
                  </c15:fullRef>
                </c:ext>
              </c:extLst>
              <c:f>('AGOSTO 2021'!$C$1126,'AGOSTO 2021'!$E$1126,'AGOSTO 2021'!$G$1126)</c:f>
              <c:numCache>
                <c:formatCode>#,##0</c:formatCode>
                <c:ptCount val="3"/>
                <c:pt idx="0">
                  <c:v>34160</c:v>
                </c:pt>
                <c:pt idx="1">
                  <c:v>16527</c:v>
                </c:pt>
                <c:pt idx="2">
                  <c:v>50687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235168"/>
        <c:axId val="4532347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2021'!$B$1124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2021'!$C$1124:$H$1124</c15:sqref>
                        </c15:fullRef>
                        <c15:formulaRef>
                          <c15:sqref>('AGOSTO 2021'!$C$1124,'AGOSTO 2021'!$E$1124,'AGOSTO 2021'!$G$1124)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2021'!$C$1124:$H$1124</c15:sqref>
                        </c15:fullRef>
                        <c15:formulaRef>
                          <c15:sqref>('AGOSTO 2021'!$C$1124,'AGOSTO 2021'!$E$1124,'AGOSTO 2021'!$G$1124)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532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4776"/>
        <c:crosses val="autoZero"/>
        <c:auto val="0"/>
        <c:lblAlgn val="ctr"/>
        <c:lblOffset val="100"/>
        <c:noMultiLvlLbl val="0"/>
      </c:catAx>
      <c:valAx>
        <c:axId val="453234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5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903944875333568E-2"/>
          <c:y val="0.2181289270659349"/>
          <c:w val="0.90428120922853006"/>
          <c:h val="0.6447677563031892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2021'!$B$1252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2021'!$C$1251:$H$1251</c15:sqref>
                  </c15:fullRef>
                </c:ext>
              </c:extLst>
              <c:f>('AGOSTO 2021'!$C$1251,'AGOSTO 2021'!$E$1251,'AGOSTO 2021'!$G$1251)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2021'!$C$1252:$H$1252</c15:sqref>
                  </c15:fullRef>
                </c:ext>
              </c:extLst>
              <c:f>('AGOSTO 2021'!$C$1252,'AGOSTO 2021'!$E$1252,'AGOSTO 2021'!$G$1252)</c:f>
              <c:numCache>
                <c:formatCode>#,##0</c:formatCode>
                <c:ptCount val="3"/>
                <c:pt idx="0">
                  <c:v>106897</c:v>
                </c:pt>
                <c:pt idx="1">
                  <c:v>14779</c:v>
                </c:pt>
                <c:pt idx="2">
                  <c:v>121676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'AGOSTO 2021'!$B$1253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2021'!$C$1251:$H$1251</c15:sqref>
                  </c15:fullRef>
                </c:ext>
              </c:extLst>
              <c:f>('AGOSTO 2021'!$C$1251,'AGOSTO 2021'!$E$1251,'AGOSTO 2021'!$G$1251)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2021'!$C$1253:$H$1253</c15:sqref>
                  </c15:fullRef>
                </c:ext>
              </c:extLst>
              <c:f>('AGOSTO 2021'!$C$1253,'AGOSTO 2021'!$E$1253,'AGOSTO 2021'!$G$1253)</c:f>
              <c:numCache>
                <c:formatCode>#,##0</c:formatCode>
                <c:ptCount val="3"/>
                <c:pt idx="0">
                  <c:v>86406</c:v>
                </c:pt>
                <c:pt idx="1">
                  <c:v>8172</c:v>
                </c:pt>
                <c:pt idx="2">
                  <c:v>94578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231640"/>
        <c:axId val="4532363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2021'!$B$1251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2021'!$C$1251:$H$1251</c15:sqref>
                        </c15:fullRef>
                        <c15:formulaRef>
                          <c15:sqref>('AGOSTO 2021'!$C$1251,'AGOSTO 2021'!$E$1251,'AGOSTO 2021'!$G$1251)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2021'!$C$1251:$H$1251</c15:sqref>
                        </c15:fullRef>
                        <c15:formulaRef>
                          <c15:sqref>('AGOSTO 2021'!$C$1251,'AGOSTO 2021'!$E$1251,'AGOSTO 2021'!$G$1251)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53231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6344"/>
        <c:crosses val="autoZero"/>
        <c:auto val="0"/>
        <c:lblAlgn val="ctr"/>
        <c:lblOffset val="100"/>
        <c:noMultiLvlLbl val="0"/>
      </c:catAx>
      <c:valAx>
        <c:axId val="453236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1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76260524025708E-2"/>
          <c:y val="0.20210787401574801"/>
          <c:w val="0.90958050683078728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2021'!$B$1024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2021'!$C$1023:$H$1023</c15:sqref>
                  </c15:fullRef>
                </c:ext>
              </c:extLst>
              <c:f>('AGOSTO 2021'!$C$1023,'AGOSTO 2021'!$E$1023,'AGOSTO 2021'!$G$1023)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2021'!$C$1024:$H$1024</c15:sqref>
                  </c15:fullRef>
                </c:ext>
              </c:extLst>
              <c:f>('AGOSTO 2021'!$C$1024,'AGOSTO 2021'!$E$1024,'AGOSTO 2021'!$G$1024)</c:f>
              <c:numCache>
                <c:formatCode>#,##0</c:formatCode>
                <c:ptCount val="3"/>
                <c:pt idx="0">
                  <c:v>267360</c:v>
                </c:pt>
                <c:pt idx="1">
                  <c:v>25227</c:v>
                </c:pt>
                <c:pt idx="2">
                  <c:v>292587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'AGOSTO 2021'!$B$1025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2021'!$C$1023:$H$1023</c15:sqref>
                  </c15:fullRef>
                </c:ext>
              </c:extLst>
              <c:f>('AGOSTO 2021'!$C$1023,'AGOSTO 2021'!$E$1023,'AGOSTO 2021'!$G$1023)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2021'!$C$1025:$H$1025</c15:sqref>
                  </c15:fullRef>
                </c:ext>
              </c:extLst>
              <c:f>('AGOSTO 2021'!$C$1025,'AGOSTO 2021'!$E$1025,'AGOSTO 2021'!$G$1025)</c:f>
              <c:numCache>
                <c:formatCode>#,##0</c:formatCode>
                <c:ptCount val="3"/>
                <c:pt idx="0">
                  <c:v>330971</c:v>
                </c:pt>
                <c:pt idx="1">
                  <c:v>30527</c:v>
                </c:pt>
                <c:pt idx="2">
                  <c:v>361498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232032"/>
        <c:axId val="4532367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2021'!$B$1023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2021'!$C$1023:$H$1023</c15:sqref>
                        </c15:fullRef>
                        <c15:formulaRef>
                          <c15:sqref>('AGOSTO 2021'!$C$1023,'AGOSTO 2021'!$E$1023,'AGOSTO 2021'!$G$1023)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2021'!$C$1023:$H$1023</c15:sqref>
                        </c15:fullRef>
                        <c15:formulaRef>
                          <c15:sqref>('AGOSTO 2021'!$C$1023,'AGOSTO 2021'!$E$1023,'AGOSTO 2021'!$G$1023)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532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6736"/>
        <c:crosses val="autoZero"/>
        <c:auto val="0"/>
        <c:lblAlgn val="ctr"/>
        <c:lblOffset val="100"/>
        <c:noMultiLvlLbl val="0"/>
      </c:catAx>
      <c:valAx>
        <c:axId val="45323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41699780869603E-2"/>
          <c:y val="0.2172592062355842"/>
          <c:w val="0.91890141229017475"/>
          <c:h val="0.6403690447784935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2021'!$B$1151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2021'!$C$1150:$H$1150</c15:sqref>
                  </c15:fullRef>
                </c:ext>
              </c:extLst>
              <c:f>('AGOSTO 2021'!$C$1150,'AGOSTO 2021'!$E$1150,'AGOSTO 2021'!$G$1150)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2021'!$C$1151:$H$1151</c15:sqref>
                  </c15:fullRef>
                </c:ext>
              </c:extLst>
              <c:f>('AGOSTO 2021'!$C$1151,'AGOSTO 2021'!$E$1151,'AGOSTO 2021'!$G$1151)</c:f>
              <c:numCache>
                <c:formatCode>#,##0</c:formatCode>
                <c:ptCount val="3"/>
                <c:pt idx="0">
                  <c:v>39843</c:v>
                </c:pt>
                <c:pt idx="1">
                  <c:v>9533</c:v>
                </c:pt>
                <c:pt idx="2">
                  <c:v>49376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'AGOSTO 2021'!$B$1152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2021'!$C$1150:$H$1150</c15:sqref>
                  </c15:fullRef>
                </c:ext>
              </c:extLst>
              <c:f>('AGOSTO 2021'!$C$1150,'AGOSTO 2021'!$E$1150,'AGOSTO 2021'!$G$1150)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2021'!$C$1152:$H$1152</c15:sqref>
                  </c15:fullRef>
                </c:ext>
              </c:extLst>
              <c:f>('AGOSTO 2021'!$C$1152,'AGOSTO 2021'!$E$1152,'AGOSTO 2021'!$G$1152)</c:f>
              <c:numCache>
                <c:formatCode>#,##0</c:formatCode>
                <c:ptCount val="3"/>
                <c:pt idx="0">
                  <c:v>61715</c:v>
                </c:pt>
                <c:pt idx="1">
                  <c:v>18203</c:v>
                </c:pt>
                <c:pt idx="2">
                  <c:v>79918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237912"/>
        <c:axId val="4532308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2021'!$B$1150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2021'!$C$1150:$H$1150</c15:sqref>
                        </c15:fullRef>
                        <c15:formulaRef>
                          <c15:sqref>('AGOSTO 2021'!$C$1150,'AGOSTO 2021'!$E$1150,'AGOSTO 2021'!$G$1150)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2021'!$C$1150:$H$1150</c15:sqref>
                        </c15:fullRef>
                        <c15:formulaRef>
                          <c15:sqref>('AGOSTO 2021'!$C$1150,'AGOSTO 2021'!$E$1150,'AGOSTO 2021'!$G$1150)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53237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0856"/>
        <c:crosses val="autoZero"/>
        <c:auto val="0"/>
        <c:lblAlgn val="ctr"/>
        <c:lblOffset val="100"/>
        <c:noMultiLvlLbl val="0"/>
      </c:catAx>
      <c:valAx>
        <c:axId val="453230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237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562847327826104E-2"/>
          <c:y val="0.24406945346933875"/>
          <c:w val="0.95008273203128391"/>
          <c:h val="0.69138418482814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'AGOSTO 2021'!$B$1444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'AGOSTO 2021'!$F$1444</c:f>
              <c:numCache>
                <c:formatCode>#,##0</c:formatCode>
                <c:ptCount val="1"/>
                <c:pt idx="0">
                  <c:v>1854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'AGOSTO 2021'!$B$1446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'AGOSTO 2021'!$F$1446</c:f>
              <c:numCache>
                <c:formatCode>#,##0</c:formatCode>
                <c:ptCount val="1"/>
                <c:pt idx="0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'AGOSTO 2021'!$B$1448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'AGOSTO 2021'!$F$1448</c:f>
              <c:numCache>
                <c:formatCode>#,##0</c:formatCode>
                <c:ptCount val="1"/>
                <c:pt idx="0">
                  <c:v>4156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'AGOSTO 2021'!$B$1450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'AGOSTO 2021'!$F$1450</c:f>
              <c:numCache>
                <c:formatCode>#,##0</c:formatCode>
                <c:ptCount val="1"/>
                <c:pt idx="0">
                  <c:v>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'AGOSTO 2021'!$B$1452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'AGOSTO 2021'!$F$1452</c:f>
              <c:numCache>
                <c:formatCode>#,##0</c:formatCode>
                <c:ptCount val="1"/>
                <c:pt idx="0">
                  <c:v>2623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'AGOSTO 2021'!$B$1454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'AGOSTO 2021'!$F$1454</c:f>
              <c:numCache>
                <c:formatCode>#,##0</c:formatCode>
                <c:ptCount val="1"/>
                <c:pt idx="0">
                  <c:v>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1184"/>
        <c:axId val="453688048"/>
      </c:barChart>
      <c:catAx>
        <c:axId val="4536911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53688048"/>
        <c:crosses val="autoZero"/>
        <c:auto val="1"/>
        <c:lblAlgn val="ctr"/>
        <c:lblOffset val="100"/>
        <c:noMultiLvlLbl val="0"/>
      </c:catAx>
      <c:valAx>
        <c:axId val="45368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9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2349479042392426E-2"/>
          <c:y val="0.1247912629283596"/>
          <c:w val="0.84305224057587147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782269955867367"/>
          <c:y val="0.21137906144566648"/>
          <c:w val="0.47465250569856782"/>
          <c:h val="0.6760700821147971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564103139310213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0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9943024416857216E-2"/>
                  <c:y val="1.21739124877822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7094020928734757E-2"/>
                  <c:y val="1.21739124877821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1.4245017440612245E-2"/>
                  <c:y val="-1.8598818112311024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2021'!$B$1505:$B$1513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2021'!$J$1505:$J$1513</c:f>
              <c:numCache>
                <c:formatCode>#,##0</c:formatCode>
                <c:ptCount val="9"/>
                <c:pt idx="0">
                  <c:v>6016</c:v>
                </c:pt>
                <c:pt idx="1">
                  <c:v>11712</c:v>
                </c:pt>
                <c:pt idx="2">
                  <c:v>13195</c:v>
                </c:pt>
                <c:pt idx="3">
                  <c:v>3655</c:v>
                </c:pt>
                <c:pt idx="4">
                  <c:v>12049</c:v>
                </c:pt>
                <c:pt idx="5">
                  <c:v>6699</c:v>
                </c:pt>
                <c:pt idx="6">
                  <c:v>4204</c:v>
                </c:pt>
                <c:pt idx="7">
                  <c:v>9301</c:v>
                </c:pt>
                <c:pt idx="8">
                  <c:v>3581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1.91950945056567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2021'!$C$1531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2021'!$B$1533:$B$1541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2021'!$C$1533:$C$1541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'AGOSTO 2021'!$E$1531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2021'!$B$1533:$B$1541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2021'!$E$1533:$E$1541</c:f>
              <c:numCache>
                <c:formatCode>#,##0</c:formatCode>
                <c:ptCount val="9"/>
                <c:pt idx="0">
                  <c:v>16</c:v>
                </c:pt>
                <c:pt idx="1">
                  <c:v>13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'AGOSTO 2021'!$G$1531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2021'!$B$1533:$B$1541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2021'!$G$1533:$G$1541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86088"/>
        <c:axId val="4536919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2021'!$D$1531:$D$1532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2021'!$B$1533:$B$1541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'AGOSTO 2021'!$D$1533:$D$1541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2021'!$F$1531:$F$1532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2021'!$B$1533:$B$1541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2021'!$F$1533:$F$1541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2021'!$H$1531:$H$1532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2021'!$B$1533:$B$1541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2021'!$H$1533:$H$1541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53686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91968"/>
        <c:crosses val="autoZero"/>
        <c:auto val="0"/>
        <c:lblAlgn val="ctr"/>
        <c:lblOffset val="100"/>
        <c:noMultiLvlLbl val="0"/>
      </c:catAx>
      <c:valAx>
        <c:axId val="45369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86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4.9191500335004331E-3"/>
          <c:y val="8.472342806858249E-2"/>
          <c:w val="0.99508084996649959"/>
          <c:h val="0.11835962193283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76260524025708E-2"/>
          <c:y val="0.20210787401574801"/>
          <c:w val="0.90958050683078728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2021'!$B$397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2021'!$C$396:$H$396</c15:sqref>
                  </c15:fullRef>
                </c:ext>
              </c:extLst>
              <c:f>('AGOSTO 2021'!$C$396,'AGOSTO 2021'!$E$396,'AGOSTO 2021'!$G$396)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2021'!$C$397:$H$397</c15:sqref>
                  </c15:fullRef>
                </c:ext>
              </c:extLst>
              <c:f>('AGOSTO 2021'!$C$397,'AGOSTO 2021'!$E$397,'AGOSTO 2021'!$G$397)</c:f>
              <c:numCache>
                <c:formatCode>#,##0</c:formatCode>
                <c:ptCount val="3"/>
                <c:pt idx="0">
                  <c:v>1057211</c:v>
                </c:pt>
                <c:pt idx="1">
                  <c:v>91799</c:v>
                </c:pt>
                <c:pt idx="2">
                  <c:v>1149010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'AGOSTO 2021'!$B$398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2021'!$C$396:$H$396</c15:sqref>
                  </c15:fullRef>
                </c:ext>
              </c:extLst>
              <c:f>('AGOSTO 2021'!$C$396,'AGOSTO 2021'!$E$396,'AGOSTO 2021'!$G$396)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2021'!$C$398:$H$398</c15:sqref>
                  </c15:fullRef>
                </c:ext>
              </c:extLst>
              <c:f>('AGOSTO 2021'!$C$398,'AGOSTO 2021'!$E$398,'AGOSTO 2021'!$G$398)</c:f>
              <c:numCache>
                <c:formatCode>#,##0</c:formatCode>
                <c:ptCount val="3"/>
                <c:pt idx="0">
                  <c:v>1626087</c:v>
                </c:pt>
                <c:pt idx="1">
                  <c:v>208047</c:v>
                </c:pt>
                <c:pt idx="2">
                  <c:v>1834134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147040"/>
        <c:axId val="449147432"/>
      </c:barChart>
      <c:catAx>
        <c:axId val="4491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7432"/>
        <c:crosses val="autoZero"/>
        <c:auto val="0"/>
        <c:lblAlgn val="ctr"/>
        <c:lblOffset val="100"/>
        <c:noMultiLvlLbl val="0"/>
      </c:catAx>
      <c:valAx>
        <c:axId val="449147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673128741730184"/>
          <c:y val="6.4304469280437012E-3"/>
          <c:w val="0.2800779013808361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layout>
                <c:manualLayout>
                  <c:x val="1.714635970632471E-2"/>
                  <c:y val="8.10536980749744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2.2861812941766178E-2"/>
                  <c:y val="3.24214792299898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2.0004086324045496E-2"/>
                  <c:y val="2.02634245187436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6972906951521285E-2"/>
                  <c:y val="1.15134544352168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7146359706324658E-2"/>
                  <c:y val="-2.43161094224924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5.1439079118974079E-2"/>
                  <c:y val="-8.10536980749746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2021'!$B$1533:$B$1541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2021'!$I$1533:$I$1541</c:f>
              <c:numCache>
                <c:formatCode>#,##0</c:formatCode>
                <c:ptCount val="9"/>
                <c:pt idx="0">
                  <c:v>17</c:v>
                </c:pt>
                <c:pt idx="1">
                  <c:v>18</c:v>
                </c:pt>
                <c:pt idx="2">
                  <c:v>37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0400"/>
        <c:axId val="453685304"/>
      </c:barChart>
      <c:catAx>
        <c:axId val="45369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85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368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9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1.908384692340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2021'!$C$1628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2021'!$B$1533:$B$1541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2021'!$C$1630:$C$1638</c:f>
              <c:numCache>
                <c:formatCode>#,##0</c:formatCode>
                <c:ptCount val="9"/>
                <c:pt idx="0">
                  <c:v>5</c:v>
                </c:pt>
                <c:pt idx="1">
                  <c:v>13</c:v>
                </c:pt>
                <c:pt idx="2">
                  <c:v>18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'AGOSTO 2021'!$E$1628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2021'!$B$1533:$B$1541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2021'!$E$1630:$E$1638</c:f>
              <c:numCache>
                <c:formatCode>#,##0</c:formatCode>
                <c:ptCount val="9"/>
                <c:pt idx="0">
                  <c:v>11</c:v>
                </c:pt>
                <c:pt idx="1">
                  <c:v>33</c:v>
                </c:pt>
                <c:pt idx="2">
                  <c:v>53</c:v>
                </c:pt>
                <c:pt idx="3">
                  <c:v>11</c:v>
                </c:pt>
                <c:pt idx="4">
                  <c:v>12</c:v>
                </c:pt>
                <c:pt idx="5">
                  <c:v>16</c:v>
                </c:pt>
                <c:pt idx="6">
                  <c:v>13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'AGOSTO 2021'!$G$1628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2021'!$B$1533:$B$1541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2021'!$G$1630:$G$1638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14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'AGOSTO 2021'!$I$1628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'AGOSTO 2021'!$I$1630:$I$1638</c:f>
              <c:numCache>
                <c:formatCode>#,##0</c:formatCode>
                <c:ptCount val="9"/>
                <c:pt idx="0">
                  <c:v>0</c:v>
                </c:pt>
                <c:pt idx="1">
                  <c:v>18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86480"/>
        <c:axId val="4536915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2021'!$D$1531:$D$1532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2021'!$B$1533:$B$1541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'AGOSTO 2021'!$D$1533:$D$1541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2021'!$F$1531:$F$1532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2021'!$B$1533:$B$1541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2021'!$F$1533:$F$1541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2021'!$H$1531:$H$1532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2021'!$B$1533:$B$1541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2021'!$H$1533:$H$1541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5368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91576"/>
        <c:crosses val="autoZero"/>
        <c:auto val="0"/>
        <c:lblAlgn val="ctr"/>
        <c:lblOffset val="100"/>
        <c:noMultiLvlLbl val="0"/>
      </c:catAx>
      <c:valAx>
        <c:axId val="453691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8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4.8589989477877482E-3"/>
          <c:y val="6.9080700528722741E-2"/>
          <c:w val="0.99514100105221215"/>
          <c:h val="0.140753645001919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2.564102564102553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2.5641025641025654E-2"/>
                  <c:y val="8.10536980749746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709401709401712E-2"/>
                  <c:y val="2.02634245187436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1339031339031341E-2"/>
                  <c:y val="3.24214792299898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2021'!$B$1630:$B$1638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2021'!$L$1630:$L$1638</c:f>
              <c:numCache>
                <c:formatCode>#,##0</c:formatCode>
                <c:ptCount val="9"/>
                <c:pt idx="0">
                  <c:v>841</c:v>
                </c:pt>
                <c:pt idx="1">
                  <c:v>2883</c:v>
                </c:pt>
                <c:pt idx="2">
                  <c:v>4475</c:v>
                </c:pt>
                <c:pt idx="3">
                  <c:v>1269</c:v>
                </c:pt>
                <c:pt idx="4">
                  <c:v>560</c:v>
                </c:pt>
                <c:pt idx="5">
                  <c:v>1565</c:v>
                </c:pt>
                <c:pt idx="6">
                  <c:v>621</c:v>
                </c:pt>
                <c:pt idx="7">
                  <c:v>967</c:v>
                </c:pt>
                <c:pt idx="8">
                  <c:v>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48386339199181E-2"/>
          <c:y val="0.2083146106736658"/>
          <c:w val="0.93355161366080086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2021'!$B$1721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2021'!$C$1720:$K$1720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2021'!$C$1721:$K$1721</c:f>
              <c:numCache>
                <c:formatCode>#,##0</c:formatCode>
                <c:ptCount val="9"/>
                <c:pt idx="0">
                  <c:v>604</c:v>
                </c:pt>
                <c:pt idx="1">
                  <c:v>857</c:v>
                </c:pt>
                <c:pt idx="2">
                  <c:v>1286</c:v>
                </c:pt>
                <c:pt idx="3">
                  <c:v>344</c:v>
                </c:pt>
                <c:pt idx="4">
                  <c:v>739</c:v>
                </c:pt>
                <c:pt idx="5">
                  <c:v>537</c:v>
                </c:pt>
                <c:pt idx="6">
                  <c:v>349</c:v>
                </c:pt>
                <c:pt idx="7">
                  <c:v>889</c:v>
                </c:pt>
                <c:pt idx="8">
                  <c:v>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87264"/>
        <c:axId val="453689616"/>
        <c:extLst xmlns:c16r2="http://schemas.microsoft.com/office/drawing/2015/06/chart"/>
      </c:barChart>
      <c:catAx>
        <c:axId val="45368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89616"/>
        <c:crosses val="autoZero"/>
        <c:auto val="0"/>
        <c:lblAlgn val="ctr"/>
        <c:lblOffset val="100"/>
        <c:noMultiLvlLbl val="0"/>
      </c:catAx>
      <c:valAx>
        <c:axId val="45368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8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584425858568528"/>
          <c:y val="0.20310697042451312"/>
          <c:w val="0.48679094952358487"/>
          <c:h val="0.6924384381800471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1466013314569399E-2"/>
                  <c:y val="-1.4950562636980284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2.5798529957781147E-2"/>
                  <c:y val="2.44648396589819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8665033286423523E-2"/>
                  <c:y val="1.223241982949098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5.7330066572846995E-3"/>
                  <c:y val="1.22324198294910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2021'!$C$1720:$K$1720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2021'!$C$1722:$K$1722</c:f>
              <c:numCache>
                <c:formatCode>#,##0</c:formatCode>
                <c:ptCount val="9"/>
                <c:pt idx="0">
                  <c:v>59872</c:v>
                </c:pt>
                <c:pt idx="1">
                  <c:v>73350</c:v>
                </c:pt>
                <c:pt idx="2">
                  <c:v>77665</c:v>
                </c:pt>
                <c:pt idx="3">
                  <c:v>30022</c:v>
                </c:pt>
                <c:pt idx="4">
                  <c:v>58058</c:v>
                </c:pt>
                <c:pt idx="5">
                  <c:v>59114</c:v>
                </c:pt>
                <c:pt idx="6">
                  <c:v>29306</c:v>
                </c:pt>
                <c:pt idx="7">
                  <c:v>95418</c:v>
                </c:pt>
                <c:pt idx="8">
                  <c:v>35969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1.9231629278968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275943249609158E-2"/>
          <c:y val="0.2083146106736658"/>
          <c:w val="0.93172405675039083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2021'!$C$1567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2021'!$B$1505:$B$1513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2021'!$C$1569:$C$1577</c:f>
              <c:numCache>
                <c:formatCode>#,##0</c:formatCode>
                <c:ptCount val="9"/>
                <c:pt idx="0">
                  <c:v>9</c:v>
                </c:pt>
                <c:pt idx="1">
                  <c:v>28</c:v>
                </c:pt>
                <c:pt idx="2">
                  <c:v>35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15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'AGOSTO 2021'!$E$1567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2021'!$B$1505:$B$1513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2021'!$E$1569:$E$1577</c:f>
              <c:numCache>
                <c:formatCode>#,##0</c:formatCode>
                <c:ptCount val="9"/>
                <c:pt idx="0">
                  <c:v>890</c:v>
                </c:pt>
                <c:pt idx="1">
                  <c:v>342</c:v>
                </c:pt>
                <c:pt idx="2">
                  <c:v>408</c:v>
                </c:pt>
                <c:pt idx="3">
                  <c:v>205</c:v>
                </c:pt>
                <c:pt idx="4">
                  <c:v>488</c:v>
                </c:pt>
                <c:pt idx="5">
                  <c:v>399</c:v>
                </c:pt>
                <c:pt idx="6">
                  <c:v>294</c:v>
                </c:pt>
                <c:pt idx="7">
                  <c:v>159</c:v>
                </c:pt>
                <c:pt idx="8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'AGOSTO 2021'!$G$1567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2021'!$B$1505:$B$1513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2021'!$G$1569:$G$1577</c:f>
              <c:numCache>
                <c:formatCode>#,##0</c:formatCode>
                <c:ptCount val="9"/>
                <c:pt idx="0">
                  <c:v>59</c:v>
                </c:pt>
                <c:pt idx="1">
                  <c:v>76</c:v>
                </c:pt>
                <c:pt idx="2">
                  <c:v>104</c:v>
                </c:pt>
                <c:pt idx="3">
                  <c:v>40</c:v>
                </c:pt>
                <c:pt idx="4">
                  <c:v>51</c:v>
                </c:pt>
                <c:pt idx="5">
                  <c:v>46</c:v>
                </c:pt>
                <c:pt idx="6">
                  <c:v>55</c:v>
                </c:pt>
                <c:pt idx="7">
                  <c:v>33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'AGOSTO 2021'!$I$1567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'AGOSTO 2021'!$I$1569:$I$1577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17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0792"/>
        <c:axId val="454622296"/>
      </c:barChart>
      <c:catAx>
        <c:axId val="45369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622296"/>
        <c:crosses val="autoZero"/>
        <c:auto val="0"/>
        <c:lblAlgn val="ctr"/>
        <c:lblOffset val="100"/>
        <c:noMultiLvlLbl val="0"/>
      </c:catAx>
      <c:valAx>
        <c:axId val="45462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3690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6.7256972345466392E-3"/>
          <c:y val="5.6365899881850118E-2"/>
          <c:w val="0.98961343285987613"/>
          <c:h val="0.1607510843621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678591927601408"/>
          <c:y val="0.20769878782681511"/>
          <c:w val="0.46088614719338428"/>
          <c:h val="0.6518842155176327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2.264685067232838E-2"/>
                  <c:y val="1.20120157991111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2.8308563340410486E-2"/>
                  <c:y val="1.20120157991111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132342533616419E-2"/>
                  <c:y val="2.00200263318519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6985138004246284E-2"/>
                  <c:y val="8.00801053274076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547770700636948E-2"/>
                  <c:y val="-4.00400526637039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2021'!$B$1569:$B$1577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2021'!$L$1569:$L$1577</c:f>
              <c:numCache>
                <c:formatCode>#,##0</c:formatCode>
                <c:ptCount val="9"/>
                <c:pt idx="0">
                  <c:v>7643</c:v>
                </c:pt>
                <c:pt idx="1">
                  <c:v>4965</c:v>
                </c:pt>
                <c:pt idx="2">
                  <c:v>4631</c:v>
                </c:pt>
                <c:pt idx="3">
                  <c:v>2485</c:v>
                </c:pt>
                <c:pt idx="4">
                  <c:v>4586</c:v>
                </c:pt>
                <c:pt idx="5">
                  <c:v>4295</c:v>
                </c:pt>
                <c:pt idx="6">
                  <c:v>3792</c:v>
                </c:pt>
                <c:pt idx="7">
                  <c:v>2127</c:v>
                </c:pt>
                <c:pt idx="8">
                  <c:v>2658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793272518379184E-2"/>
          <c:y val="0.2083146106736658"/>
          <c:w val="0.93720672748162082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2021'!$C$1567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2021'!$B$1514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2021'!$C$1578</c:f>
              <c:numCache>
                <c:formatCode>#,##0</c:formatCode>
                <c:ptCount val="1"/>
                <c:pt idx="0">
                  <c:v>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'AGOSTO 2021'!$E$1567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2021'!$B$1514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2021'!$E$1578</c:f>
              <c:numCache>
                <c:formatCode>#,##0</c:formatCode>
                <c:ptCount val="1"/>
                <c:pt idx="0">
                  <c:v>3380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'AGOSTO 2021'!$G$1567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2021'!$B$1514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2021'!$G$1578</c:f>
              <c:numCache>
                <c:formatCode>#,##0</c:formatCode>
                <c:ptCount val="1"/>
                <c:pt idx="0">
                  <c:v>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'AGOSTO 2021'!$I$1567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'AGOSTO 2021'!$B$1514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2021'!$I$1578</c:f>
              <c:numCache>
                <c:formatCode>#,##0</c:formatCode>
                <c:ptCount val="1"/>
                <c:pt idx="0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621120"/>
        <c:axId val="454620336"/>
      </c:barChart>
      <c:catAx>
        <c:axId val="4546211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54620336"/>
        <c:crosses val="autoZero"/>
        <c:auto val="0"/>
        <c:lblAlgn val="ctr"/>
        <c:lblOffset val="100"/>
        <c:noMultiLvlLbl val="0"/>
      </c:catAx>
      <c:valAx>
        <c:axId val="45462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62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806622605756545E-2"/>
          <c:y val="0.11544843479930858"/>
          <c:w val="0.85328891170856702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711096219355557"/>
          <c:y val="0.2887803896781217"/>
          <c:w val="0.43880359635896576"/>
          <c:h val="0.6312479655059057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3.3094544033059593E-2"/>
                  <c:y val="3.333276562981510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9.3617021276595741E-2"/>
                  <c:y val="-6.121557748462139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2.2695035460992909E-2"/>
                  <c:y val="2.448623099384855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2021'!$C$1567:$J$1567</c15:sqref>
                  </c15:fullRef>
                </c:ext>
              </c:extLst>
              <c:f>('AGOSTO 2021'!$C$1567,'AGOSTO 2021'!$E$1567,'AGOSTO 2021'!$G$1567,'AGOSTO 2021'!$I$1567)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2021'!$C$1578:$J$1578</c15:sqref>
                  </c15:fullRef>
                </c:ext>
              </c:extLst>
              <c:f>('AGOSTO 2021'!$C$1578,'AGOSTO 2021'!$E$1578,'AGOSTO 2021'!$G$1578,'AGOSTO 2021'!$I$1578)</c:f>
              <c:numCache>
                <c:formatCode>#,##0</c:formatCode>
                <c:ptCount val="4"/>
                <c:pt idx="0">
                  <c:v>124</c:v>
                </c:pt>
                <c:pt idx="1">
                  <c:v>3380</c:v>
                </c:pt>
                <c:pt idx="2">
                  <c:v>515</c:v>
                </c:pt>
                <c:pt idx="3">
                  <c:v>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'AGOSTO 2021'!$D$1578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C-70C6-4DD4-A4AF-553D3B6863FE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'AGOSTO 2021'!$F$1578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E-70C6-4DD4-A4AF-553D3B6863FE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'AGOSTO 2021'!$H$1578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0-70C6-4DD4-A4AF-553D3B6863FE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'AGOSTO 2021'!$J$1578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2-70C6-4DD4-A4AF-553D3B6863FE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916555684942503E-2"/>
          <c:y val="0.20190019684058408"/>
          <c:w val="0.93480746413547622"/>
          <c:h val="0.659147325210544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2021'!$B$380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'AGOSTO 2021'!$C$379:$K$379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2021'!$C$380:$K$380</c:f>
              <c:numCache>
                <c:formatCode>#,##0</c:formatCode>
                <c:ptCount val="9"/>
                <c:pt idx="0">
                  <c:v>70237</c:v>
                </c:pt>
                <c:pt idx="1">
                  <c:v>67874</c:v>
                </c:pt>
                <c:pt idx="2">
                  <c:v>86783</c:v>
                </c:pt>
                <c:pt idx="3">
                  <c:v>26102</c:v>
                </c:pt>
                <c:pt idx="4">
                  <c:v>82378</c:v>
                </c:pt>
                <c:pt idx="5">
                  <c:v>58187</c:v>
                </c:pt>
                <c:pt idx="6">
                  <c:v>42629</c:v>
                </c:pt>
                <c:pt idx="7">
                  <c:v>48287</c:v>
                </c:pt>
                <c:pt idx="8">
                  <c:v>34230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'AGOSTO 2021'!$B$381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'AGOSTO 2021'!$C$379:$K$379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2021'!$C$381:$K$381</c:f>
              <c:numCache>
                <c:formatCode>#,##0</c:formatCode>
                <c:ptCount val="9"/>
                <c:pt idx="0">
                  <c:v>108662</c:v>
                </c:pt>
                <c:pt idx="1">
                  <c:v>193561</c:v>
                </c:pt>
                <c:pt idx="2">
                  <c:v>157489</c:v>
                </c:pt>
                <c:pt idx="3">
                  <c:v>58156</c:v>
                </c:pt>
                <c:pt idx="4">
                  <c:v>161249</c:v>
                </c:pt>
                <c:pt idx="5">
                  <c:v>91541</c:v>
                </c:pt>
                <c:pt idx="6">
                  <c:v>57134</c:v>
                </c:pt>
                <c:pt idx="7">
                  <c:v>104867</c:v>
                </c:pt>
                <c:pt idx="8">
                  <c:v>79843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449141944"/>
        <c:axId val="449148216"/>
      </c:barChart>
      <c:catAx>
        <c:axId val="449141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8216"/>
        <c:crosses val="autoZero"/>
        <c:auto val="1"/>
        <c:lblAlgn val="ctr"/>
        <c:lblOffset val="100"/>
        <c:noMultiLvlLbl val="0"/>
      </c:catAx>
      <c:valAx>
        <c:axId val="44914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1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4886367188445868"/>
          <c:y val="2.1912281243924393E-2"/>
          <c:w val="0.24025737487315063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2.5747127928152945E-2"/>
                  <c:y val="2.82156385732218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1.5448276756891767E-2"/>
                  <c:y val="-9.405212857740629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('AGOSTO 2021'!$B$1444,'AGOSTO 2021'!$B$1446,'AGOSTO 2021'!$B$1448,'AGOSTO 2021'!$B$1450,'AGOSTO 2021'!$B$1452,'AGOSTO 2021'!$B$1454)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('AGOSTO 2021'!$F$1445,'AGOSTO 2021'!$F$1447,'AGOSTO 2021'!$F$1449,'AGOSTO 2021'!$F$1451,'AGOSTO 2021'!$F$1453,'AGOSTO 2021'!$F$1455)</c:f>
              <c:numCache>
                <c:formatCode>#,##0</c:formatCode>
                <c:ptCount val="6"/>
                <c:pt idx="0">
                  <c:v>70412</c:v>
                </c:pt>
                <c:pt idx="1">
                  <c:v>42627</c:v>
                </c:pt>
                <c:pt idx="2">
                  <c:v>37182</c:v>
                </c:pt>
                <c:pt idx="3">
                  <c:v>13355</c:v>
                </c:pt>
                <c:pt idx="4">
                  <c:v>17427</c:v>
                </c:pt>
                <c:pt idx="5">
                  <c:v>7809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151087439532333"/>
          <c:y val="1.9121054990077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286399718327892"/>
          <c:w val="0.94993581514762515"/>
          <c:h val="0.6760236220472440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2021'!$B$1657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2021'!$D$1656:$L$1656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2021'!$D$1657:$L$1657</c:f>
              <c:numCache>
                <c:formatCode>#,##0</c:formatCode>
                <c:ptCount val="9"/>
                <c:pt idx="0">
                  <c:v>176</c:v>
                </c:pt>
                <c:pt idx="1">
                  <c:v>51</c:v>
                </c:pt>
                <c:pt idx="2">
                  <c:v>110</c:v>
                </c:pt>
                <c:pt idx="3">
                  <c:v>21</c:v>
                </c:pt>
                <c:pt idx="4">
                  <c:v>31</c:v>
                </c:pt>
                <c:pt idx="5">
                  <c:v>187</c:v>
                </c:pt>
                <c:pt idx="6">
                  <c:v>35</c:v>
                </c:pt>
                <c:pt idx="7">
                  <c:v>50</c:v>
                </c:pt>
                <c:pt idx="8">
                  <c:v>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'AGOSTO 2021'!$B$1659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2021'!$D$1656:$L$1656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2021'!$D$1659:$L$1659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'AGOSTO 2021'!$B$1661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2021'!$D$1656:$L$1656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2021'!$D$1661:$L$1661</c:f>
              <c:numCache>
                <c:formatCode>#,##0</c:formatCode>
                <c:ptCount val="9"/>
                <c:pt idx="0">
                  <c:v>107</c:v>
                </c:pt>
                <c:pt idx="1">
                  <c:v>17</c:v>
                </c:pt>
                <c:pt idx="2">
                  <c:v>13</c:v>
                </c:pt>
                <c:pt idx="3">
                  <c:v>6</c:v>
                </c:pt>
                <c:pt idx="4">
                  <c:v>23</c:v>
                </c:pt>
                <c:pt idx="5">
                  <c:v>82</c:v>
                </c:pt>
                <c:pt idx="6">
                  <c:v>8</c:v>
                </c:pt>
                <c:pt idx="7">
                  <c:v>19</c:v>
                </c:pt>
                <c:pt idx="8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'AGOSTO 2021'!$B$1663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2021'!$D$1656:$L$1656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2021'!$D$1663:$L$1663</c:f>
              <c:numCache>
                <c:formatCode>#,##0</c:formatCode>
                <c:ptCount val="9"/>
                <c:pt idx="0">
                  <c:v>215</c:v>
                </c:pt>
                <c:pt idx="1">
                  <c:v>153</c:v>
                </c:pt>
                <c:pt idx="2">
                  <c:v>320</c:v>
                </c:pt>
                <c:pt idx="3">
                  <c:v>28</c:v>
                </c:pt>
                <c:pt idx="4">
                  <c:v>347</c:v>
                </c:pt>
                <c:pt idx="5">
                  <c:v>48</c:v>
                </c:pt>
                <c:pt idx="6">
                  <c:v>80</c:v>
                </c:pt>
                <c:pt idx="7">
                  <c:v>156</c:v>
                </c:pt>
                <c:pt idx="8">
                  <c:v>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'AGOSTO 2021'!$B$1665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2021'!$D$1656:$L$1656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2021'!$D$1665:$L$1665</c:f>
              <c:numCache>
                <c:formatCode>#,##0</c:formatCode>
                <c:ptCount val="9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616416"/>
        <c:axId val="454621904"/>
        <c:extLst xmlns:c16r2="http://schemas.microsoft.com/office/drawing/2015/06/chart"/>
      </c:barChart>
      <c:catAx>
        <c:axId val="4546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621904"/>
        <c:crosses val="autoZero"/>
        <c:auto val="0"/>
        <c:lblAlgn val="ctr"/>
        <c:lblOffset val="100"/>
        <c:noMultiLvlLbl val="0"/>
      </c:catAx>
      <c:valAx>
        <c:axId val="45462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61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4.8589989477877482E-3"/>
          <c:y val="6.8906600089622946E-2"/>
          <c:w val="0.99514100105221215"/>
          <c:h val="0.2163139363677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427408276093151"/>
          <c:y val="0.21148435901832785"/>
          <c:w val="0.45195532473334449"/>
          <c:h val="0.6436941521336681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1347517730496351E-2"/>
                  <c:y val="1.61616213033075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55319148936170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2.5531914893617124E-2"/>
                  <c:y val="1.212121597748047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7021276595744705E-2"/>
                  <c:y val="2.020202662913437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1.4184397163120567E-2"/>
                  <c:y val="2.020202662913437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55319148936170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5.3900709219858157E-2"/>
                  <c:y val="4.040405325826857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2021'!$D$1656:$L$1656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2021'!$D$1668:$L$1668</c:f>
              <c:numCache>
                <c:formatCode>#,##0</c:formatCode>
                <c:ptCount val="9"/>
                <c:pt idx="0">
                  <c:v>3880</c:v>
                </c:pt>
                <c:pt idx="1">
                  <c:v>1449</c:v>
                </c:pt>
                <c:pt idx="2">
                  <c:v>2507</c:v>
                </c:pt>
                <c:pt idx="3">
                  <c:v>408</c:v>
                </c:pt>
                <c:pt idx="4">
                  <c:v>2143</c:v>
                </c:pt>
                <c:pt idx="5">
                  <c:v>3189</c:v>
                </c:pt>
                <c:pt idx="6">
                  <c:v>790</c:v>
                </c:pt>
                <c:pt idx="7">
                  <c:v>1358</c:v>
                </c:pt>
                <c:pt idx="8">
                  <c:v>1703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228801399825022"/>
          <c:y val="0.19925271019400559"/>
          <c:w val="0.4840610730110349"/>
          <c:h val="0.68415948564710871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2.2939068100358423E-2"/>
                  <c:y val="-4.05268619699764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-1.7204301075268817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7204301075268817E-2"/>
                  <c:y val="4.052686196997714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5806451612903212E-2"/>
                  <c:y val="4.052686196997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5.7347670250896057E-3"/>
                  <c:y val="4.05268619699752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4.014336917562724E-2"/>
                  <c:y val="1.21580585909926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2021'!$D$1656:$L$1656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2021'!$D$1668:$L$1668</c:f>
              <c:numCache>
                <c:formatCode>#,##0</c:formatCode>
                <c:ptCount val="9"/>
                <c:pt idx="0">
                  <c:v>3880</c:v>
                </c:pt>
                <c:pt idx="1">
                  <c:v>1449</c:v>
                </c:pt>
                <c:pt idx="2">
                  <c:v>2507</c:v>
                </c:pt>
                <c:pt idx="3">
                  <c:v>408</c:v>
                </c:pt>
                <c:pt idx="4">
                  <c:v>2143</c:v>
                </c:pt>
                <c:pt idx="5">
                  <c:v>3189</c:v>
                </c:pt>
                <c:pt idx="6">
                  <c:v>790</c:v>
                </c:pt>
                <c:pt idx="7">
                  <c:v>1358</c:v>
                </c:pt>
                <c:pt idx="8">
                  <c:v>1703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1.9046422878121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2021'!$B$1692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2021'!$D$1691:$L$1691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2021'!$D$1692:$L$1692</c:f>
              <c:numCache>
                <c:formatCode>#,##0</c:formatCode>
                <c:ptCount val="9"/>
                <c:pt idx="0">
                  <c:v>44</c:v>
                </c:pt>
                <c:pt idx="1">
                  <c:v>28</c:v>
                </c:pt>
                <c:pt idx="2">
                  <c:v>40</c:v>
                </c:pt>
                <c:pt idx="3">
                  <c:v>2</c:v>
                </c:pt>
                <c:pt idx="4">
                  <c:v>72</c:v>
                </c:pt>
                <c:pt idx="5">
                  <c:v>39</c:v>
                </c:pt>
                <c:pt idx="6">
                  <c:v>12</c:v>
                </c:pt>
                <c:pt idx="7">
                  <c:v>20</c:v>
                </c:pt>
                <c:pt idx="8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'AGOSTO 2021'!$B$1694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2021'!$D$1691:$L$1691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2021'!$D$1694:$L$1694</c:f>
              <c:numCache>
                <c:formatCode>#,##0</c:formatCode>
                <c:ptCount val="9"/>
                <c:pt idx="0">
                  <c:v>24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17</c:v>
                </c:pt>
                <c:pt idx="5">
                  <c:v>21</c:v>
                </c:pt>
                <c:pt idx="6">
                  <c:v>15</c:v>
                </c:pt>
                <c:pt idx="7">
                  <c:v>9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'AGOSTO 2021'!$B$1696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2021'!$D$1691:$L$1691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2021'!$D$1696:$L$1696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'AGOSTO 2021'!$B$1698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2021'!$D$1691:$L$1691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2021'!$D$1698:$L$1698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'AGOSTO 2021'!$B$1700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2021'!$D$1691:$L$1691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2021'!$D$1700:$L$1700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615240"/>
        <c:axId val="454619552"/>
        <c:extLst xmlns:c16r2="http://schemas.microsoft.com/office/drawing/2015/06/chart"/>
      </c:barChart>
      <c:catAx>
        <c:axId val="45461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619552"/>
        <c:crosses val="autoZero"/>
        <c:auto val="0"/>
        <c:lblAlgn val="ctr"/>
        <c:lblOffset val="100"/>
        <c:noMultiLvlLbl val="0"/>
      </c:catAx>
      <c:valAx>
        <c:axId val="45461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615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4.9939791353439547E-3"/>
          <c:y val="6.1075954462747384E-2"/>
          <c:w val="0.99500602086465606"/>
          <c:h val="0.20259858621966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AGOSTO 2021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Ceuta</c:v>
                </c:pt>
                <c:pt idx="1">
                  <c:v>Melilla</c:v>
                </c:pt>
                <c:pt idx="2">
                  <c:v>Canarias</c:v>
                </c:pt>
                <c:pt idx="3">
                  <c:v>Baleares (Islas)</c:v>
                </c:pt>
                <c:pt idx="4">
                  <c:v>Rioja (La)</c:v>
                </c:pt>
                <c:pt idx="5">
                  <c:v>Navarra (Comunidad Foral de)</c:v>
                </c:pt>
                <c:pt idx="6">
                  <c:v>Extremadura</c:v>
                </c:pt>
                <c:pt idx="7">
                  <c:v>Aragón</c:v>
                </c:pt>
                <c:pt idx="8">
                  <c:v>Murcia (Región de)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Galicia</c:v>
                </c:pt>
                <c:pt idx="12">
                  <c:v>Asturias (Principado de)</c:v>
                </c:pt>
                <c:pt idx="13">
                  <c:v>País Vasco</c:v>
                </c:pt>
                <c:pt idx="14">
                  <c:v>Comunidad Valenciana</c:v>
                </c:pt>
                <c:pt idx="15">
                  <c:v>Castilla y León</c:v>
                </c:pt>
                <c:pt idx="16">
                  <c:v>Andalucía</c:v>
                </c:pt>
                <c:pt idx="17">
                  <c:v>Cataluña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7.8954541909151995E-4</c:v>
                </c:pt>
                <c:pt idx="1">
                  <c:v>8.6146135310849004E-4</c:v>
                </c:pt>
                <c:pt idx="2">
                  <c:v>6.1865178573709996E-3</c:v>
                </c:pt>
                <c:pt idx="3">
                  <c:v>6.3404291305837E-3</c:v>
                </c:pt>
                <c:pt idx="4">
                  <c:v>8.7669373438623993E-3</c:v>
                </c:pt>
                <c:pt idx="5">
                  <c:v>1.6900131322435001E-2</c:v>
                </c:pt>
                <c:pt idx="6">
                  <c:v>1.9413764299090999E-2</c:v>
                </c:pt>
                <c:pt idx="7">
                  <c:v>2.2289498836252999E-2</c:v>
                </c:pt>
                <c:pt idx="8">
                  <c:v>2.3757648926275E-2</c:v>
                </c:pt>
                <c:pt idx="9">
                  <c:v>2.6351324777943001E-2</c:v>
                </c:pt>
                <c:pt idx="10">
                  <c:v>3.4817265043513998E-2</c:v>
                </c:pt>
                <c:pt idx="11">
                  <c:v>4.5773705408529E-2</c:v>
                </c:pt>
                <c:pt idx="12">
                  <c:v>6.5325818872705999E-2</c:v>
                </c:pt>
                <c:pt idx="13">
                  <c:v>8.1576574881620997E-2</c:v>
                </c:pt>
                <c:pt idx="14">
                  <c:v>8.4128943116374005E-2</c:v>
                </c:pt>
                <c:pt idx="15">
                  <c:v>0.10696668726817</c:v>
                </c:pt>
                <c:pt idx="16">
                  <c:v>0.11274216961283</c:v>
                </c:pt>
                <c:pt idx="17">
                  <c:v>0.11690005628256001</c:v>
                </c:pt>
                <c:pt idx="18">
                  <c:v>0.22011152024769001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54622688"/>
        <c:axId val="454615632"/>
      </c:barChart>
      <c:catAx>
        <c:axId val="454622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615632"/>
        <c:crosses val="autoZero"/>
        <c:auto val="1"/>
        <c:lblAlgn val="ctr"/>
        <c:lblOffset val="100"/>
        <c:noMultiLvlLbl val="0"/>
      </c:catAx>
      <c:valAx>
        <c:axId val="45461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62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</a:t>
            </a:r>
            <a:r>
              <a:rPr lang="es-ES" sz="1400" b="1" i="0" u="none" strike="noStrike" baseline="0">
                <a:effectLst/>
              </a:rPr>
              <a:t>AGOSTO</a:t>
            </a:r>
            <a:r>
              <a:rPr lang="en-US" b="1">
                <a:solidFill>
                  <a:srgbClr val="7DB51A"/>
                </a:solidFill>
              </a:rPr>
              <a:t>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Galicia</c:v>
                </c:pt>
                <c:pt idx="13">
                  <c:v>Asturias (Principado de)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5.2723228917671001E-4</c:v>
                </c:pt>
                <c:pt idx="1">
                  <c:v>8.1571986173760002E-4</c:v>
                </c:pt>
                <c:pt idx="2">
                  <c:v>5.6084260711591997E-3</c:v>
                </c:pt>
                <c:pt idx="3">
                  <c:v>6.7785703778238003E-3</c:v>
                </c:pt>
                <c:pt idx="4">
                  <c:v>9.9140671008084002E-3</c:v>
                </c:pt>
                <c:pt idx="5">
                  <c:v>1.486193703829E-2</c:v>
                </c:pt>
                <c:pt idx="6">
                  <c:v>1.6677384464296001E-2</c:v>
                </c:pt>
                <c:pt idx="7">
                  <c:v>2.0353904179658999E-2</c:v>
                </c:pt>
                <c:pt idx="8">
                  <c:v>2.0670036396055001E-2</c:v>
                </c:pt>
                <c:pt idx="9">
                  <c:v>2.7523950032762999E-2</c:v>
                </c:pt>
                <c:pt idx="10">
                  <c:v>3.8471237132479998E-2</c:v>
                </c:pt>
                <c:pt idx="11">
                  <c:v>5.6136546875351002E-2</c:v>
                </c:pt>
                <c:pt idx="12">
                  <c:v>5.8119373030223999E-2</c:v>
                </c:pt>
                <c:pt idx="13">
                  <c:v>5.8671690518973002E-2</c:v>
                </c:pt>
                <c:pt idx="14">
                  <c:v>6.3689070171128001E-2</c:v>
                </c:pt>
                <c:pt idx="15">
                  <c:v>7.3154507077382996E-2</c:v>
                </c:pt>
                <c:pt idx="16">
                  <c:v>7.4299013620143003E-2</c:v>
                </c:pt>
                <c:pt idx="17">
                  <c:v>0.21476196255192001</c:v>
                </c:pt>
                <c:pt idx="18">
                  <c:v>0.23896537121063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4616808"/>
        <c:axId val="456052472"/>
      </c:barChart>
      <c:catAx>
        <c:axId val="454616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2472"/>
        <c:crosses val="autoZero"/>
        <c:auto val="1"/>
        <c:lblAlgn val="ctr"/>
        <c:lblOffset val="100"/>
        <c:noMultiLvlLbl val="0"/>
      </c:catAx>
      <c:valAx>
        <c:axId val="45605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4616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sz="1400" b="1" i="0" u="none" strike="noStrike" baseline="0">
                <a:effectLst/>
              </a:rPr>
              <a:t>AGOSTO</a:t>
            </a:r>
            <a:r>
              <a:rPr lang="en-US" b="1">
                <a:solidFill>
                  <a:srgbClr val="7DB51A"/>
                </a:solidFill>
              </a:rPr>
              <a:t>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China</c:v>
                </c:pt>
                <c:pt idx="5">
                  <c:v>Japón</c:v>
                </c:pt>
                <c:pt idx="6">
                  <c:v>Brasil</c:v>
                </c:pt>
                <c:pt idx="7">
                  <c:v>Méjico</c:v>
                </c:pt>
                <c:pt idx="8">
                  <c:v>EEUU</c:v>
                </c:pt>
                <c:pt idx="9">
                  <c:v>Italia</c:v>
                </c:pt>
                <c:pt idx="10">
                  <c:v>Reino Unido</c:v>
                </c:pt>
                <c:pt idx="11">
                  <c:v>Alemania</c:v>
                </c:pt>
                <c:pt idx="12">
                  <c:v>Benelux (Bélgica, Holanda y Luxemburgo)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3.1629398573108002E-2</c:v>
                </c:pt>
                <c:pt idx="1">
                  <c:v>3.8802607502043E-2</c:v>
                </c:pt>
                <c:pt idx="2">
                  <c:v>8.5158315319804001E-2</c:v>
                </c:pt>
                <c:pt idx="3">
                  <c:v>3.0296438747007999E-3</c:v>
                </c:pt>
                <c:pt idx="4">
                  <c:v>4.6793026461985996E-3</c:v>
                </c:pt>
                <c:pt idx="5">
                  <c:v>6.5781488266596E-3</c:v>
                </c:pt>
                <c:pt idx="6">
                  <c:v>8.1343979242576997E-3</c:v>
                </c:pt>
                <c:pt idx="7">
                  <c:v>1.4679875549371E-2</c:v>
                </c:pt>
                <c:pt idx="8">
                  <c:v>2.8881194271793999E-2</c:v>
                </c:pt>
                <c:pt idx="9">
                  <c:v>6.7531896708653005E-2</c:v>
                </c:pt>
                <c:pt idx="10">
                  <c:v>6.8317388642158E-2</c:v>
                </c:pt>
                <c:pt idx="11">
                  <c:v>6.8954505829768004E-2</c:v>
                </c:pt>
                <c:pt idx="12">
                  <c:v>0.10030371646325</c:v>
                </c:pt>
                <c:pt idx="13">
                  <c:v>0.16365179864345</c:v>
                </c:pt>
                <c:pt idx="14">
                  <c:v>0.30966780922478998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6051296"/>
        <c:axId val="456052080"/>
      </c:barChart>
      <c:catAx>
        <c:axId val="456051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2080"/>
        <c:crosses val="autoZero"/>
        <c:auto val="1"/>
        <c:lblAlgn val="ctr"/>
        <c:lblOffset val="100"/>
        <c:noMultiLvlLbl val="0"/>
      </c:catAx>
      <c:valAx>
        <c:axId val="456052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</a:t>
            </a:r>
            <a:r>
              <a:rPr lang="es-ES" sz="1400" b="1" i="0" u="none" strike="noStrike" baseline="0">
                <a:effectLst/>
              </a:rPr>
              <a:t>AGOSTO</a:t>
            </a:r>
            <a:r>
              <a:rPr lang="en-US" b="1">
                <a:solidFill>
                  <a:srgbClr val="7DB51A"/>
                </a:solidFill>
              </a:rPr>
              <a:t>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[4]Hoja1!$A$65:$A$79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Brasil</c:v>
                </c:pt>
                <c:pt idx="6">
                  <c:v>China</c:v>
                </c:pt>
                <c:pt idx="7">
                  <c:v>Méjico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Reino Unido</c:v>
                </c:pt>
                <c:pt idx="12">
                  <c:v>Benelux (Bélgica, Holanda y Luxemburgo)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[4]Hoja1!$B$65:$B$79</c:f>
              <c:numCache>
                <c:formatCode>General</c:formatCode>
                <c:ptCount val="15"/>
                <c:pt idx="0">
                  <c:v>4.029402015058E-2</c:v>
                </c:pt>
                <c:pt idx="1">
                  <c:v>4.2540598802006002E-2</c:v>
                </c:pt>
                <c:pt idx="2">
                  <c:v>0.10124736564698</c:v>
                </c:pt>
                <c:pt idx="3">
                  <c:v>3.5930811078980999E-3</c:v>
                </c:pt>
                <c:pt idx="4">
                  <c:v>5.8727896525636002E-3</c:v>
                </c:pt>
                <c:pt idx="5">
                  <c:v>8.8654606186680009E-3</c:v>
                </c:pt>
                <c:pt idx="6">
                  <c:v>8.9021527563806994E-3</c:v>
                </c:pt>
                <c:pt idx="7">
                  <c:v>1.517688464437E-2</c:v>
                </c:pt>
                <c:pt idx="8">
                  <c:v>3.4955417931077003E-2</c:v>
                </c:pt>
                <c:pt idx="9">
                  <c:v>5.8435290075365999E-2</c:v>
                </c:pt>
                <c:pt idx="10">
                  <c:v>7.5616186120320006E-2</c:v>
                </c:pt>
                <c:pt idx="11">
                  <c:v>7.8190363345062006E-2</c:v>
                </c:pt>
                <c:pt idx="12">
                  <c:v>0.10062545319318</c:v>
                </c:pt>
                <c:pt idx="13">
                  <c:v>0.17107796990092</c:v>
                </c:pt>
                <c:pt idx="14">
                  <c:v>0.25460696605462002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A-406D-9E6C-8BD289D9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6056000"/>
        <c:axId val="456052864"/>
      </c:barChart>
      <c:catAx>
        <c:axId val="456056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2864"/>
        <c:crosses val="autoZero"/>
        <c:auto val="1"/>
        <c:lblAlgn val="ctr"/>
        <c:lblOffset val="100"/>
        <c:noMultiLvlLbl val="0"/>
      </c:catAx>
      <c:valAx>
        <c:axId val="45605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744020369546829E-2"/>
          <c:y val="0.24295682647376105"/>
          <c:w val="0.93007150269007077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440226</c:v>
                </c:pt>
                <c:pt idx="1">
                  <c:v>530752</c:v>
                </c:pt>
                <c:pt idx="2">
                  <c:v>223135</c:v>
                </c:pt>
                <c:pt idx="3">
                  <c:v>0</c:v>
                </c:pt>
                <c:pt idx="4">
                  <c:v>12656</c:v>
                </c:pt>
                <c:pt idx="5">
                  <c:v>96672</c:v>
                </c:pt>
                <c:pt idx="6">
                  <c:v>437556</c:v>
                </c:pt>
                <c:pt idx="7">
                  <c:v>516707</c:v>
                </c:pt>
                <c:pt idx="8">
                  <c:v>292947</c:v>
                </c:pt>
                <c:pt idx="9">
                  <c:v>205905</c:v>
                </c:pt>
                <c:pt idx="10">
                  <c:v>88453</c:v>
                </c:pt>
                <c:pt idx="11">
                  <c:v>79551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57114</c:v>
                </c:pt>
                <c:pt idx="1">
                  <c:v>67786</c:v>
                </c:pt>
                <c:pt idx="2">
                  <c:v>136280</c:v>
                </c:pt>
                <c:pt idx="3">
                  <c:v>157426</c:v>
                </c:pt>
                <c:pt idx="4">
                  <c:v>242658</c:v>
                </c:pt>
                <c:pt idx="5">
                  <c:v>405990</c:v>
                </c:pt>
                <c:pt idx="6">
                  <c:v>644699</c:v>
                </c:pt>
                <c:pt idx="7">
                  <c:v>1012502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56057960"/>
        <c:axId val="456053256"/>
      </c:lineChart>
      <c:catAx>
        <c:axId val="45605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3256"/>
        <c:crosses val="autoZero"/>
        <c:auto val="1"/>
        <c:lblAlgn val="ctr"/>
        <c:lblOffset val="100"/>
        <c:noMultiLvlLbl val="0"/>
      </c:catAx>
      <c:valAx>
        <c:axId val="456053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7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802336183955903E-2"/>
          <c:y val="0.1666581942524327"/>
          <c:w val="0.92723727223627728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2021'!$B$412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2021'!$C$411:$K$411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2021'!$C$412:$K$412</c:f>
              <c:numCache>
                <c:formatCode>#,##0</c:formatCode>
                <c:ptCount val="9"/>
                <c:pt idx="0">
                  <c:v>162953</c:v>
                </c:pt>
                <c:pt idx="1">
                  <c:v>124062</c:v>
                </c:pt>
                <c:pt idx="2">
                  <c:v>207902</c:v>
                </c:pt>
                <c:pt idx="3">
                  <c:v>68458</c:v>
                </c:pt>
                <c:pt idx="4">
                  <c:v>165143</c:v>
                </c:pt>
                <c:pt idx="5">
                  <c:v>118492</c:v>
                </c:pt>
                <c:pt idx="6">
                  <c:v>131372</c:v>
                </c:pt>
                <c:pt idx="7">
                  <c:v>95265</c:v>
                </c:pt>
                <c:pt idx="8">
                  <c:v>75363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'AGOSTO 2021'!$B$413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'AGOSTO 2021'!$C$411:$K$411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2021'!$C$413:$K$413</c:f>
              <c:numCache>
                <c:formatCode>#,##0</c:formatCode>
                <c:ptCount val="9"/>
                <c:pt idx="0">
                  <c:v>211276</c:v>
                </c:pt>
                <c:pt idx="1">
                  <c:v>306762</c:v>
                </c:pt>
                <c:pt idx="2">
                  <c:v>300078</c:v>
                </c:pt>
                <c:pt idx="3">
                  <c:v>111773</c:v>
                </c:pt>
                <c:pt idx="4">
                  <c:v>292906</c:v>
                </c:pt>
                <c:pt idx="5">
                  <c:v>181638</c:v>
                </c:pt>
                <c:pt idx="6">
                  <c:v>134801</c:v>
                </c:pt>
                <c:pt idx="7">
                  <c:v>162642</c:v>
                </c:pt>
                <c:pt idx="8">
                  <c:v>132258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145080"/>
        <c:axId val="449145472"/>
      </c:barChart>
      <c:catAx>
        <c:axId val="449145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5472"/>
        <c:crosses val="autoZero"/>
        <c:auto val="1"/>
        <c:lblAlgn val="ctr"/>
        <c:lblOffset val="100"/>
        <c:noMultiLvlLbl val="0"/>
      </c:catAx>
      <c:valAx>
        <c:axId val="44914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5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285265108247247"/>
          <c:y val="1.6211728235010117E-2"/>
          <c:w val="0.23039106723803648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249919341477657E-2"/>
          <c:y val="0.23157678154552289"/>
          <c:w val="0.92868975680365551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721404</c:v>
                </c:pt>
                <c:pt idx="1">
                  <c:v>852942</c:v>
                </c:pt>
                <c:pt idx="2">
                  <c:v>377922</c:v>
                </c:pt>
                <c:pt idx="3">
                  <c:v>0</c:v>
                </c:pt>
                <c:pt idx="4">
                  <c:v>40337</c:v>
                </c:pt>
                <c:pt idx="5">
                  <c:v>185143</c:v>
                </c:pt>
                <c:pt idx="6">
                  <c:v>870779</c:v>
                </c:pt>
                <c:pt idx="7">
                  <c:v>1149010</c:v>
                </c:pt>
                <c:pt idx="8">
                  <c:v>490417</c:v>
                </c:pt>
                <c:pt idx="9">
                  <c:v>332813</c:v>
                </c:pt>
                <c:pt idx="10">
                  <c:v>160643</c:v>
                </c:pt>
                <c:pt idx="11">
                  <c:v>144045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114795</c:v>
                </c:pt>
                <c:pt idx="1">
                  <c:v>129060</c:v>
                </c:pt>
                <c:pt idx="2">
                  <c:v>230578</c:v>
                </c:pt>
                <c:pt idx="3">
                  <c:v>283640</c:v>
                </c:pt>
                <c:pt idx="4">
                  <c:v>417470</c:v>
                </c:pt>
                <c:pt idx="5">
                  <c:v>667576</c:v>
                </c:pt>
                <c:pt idx="6">
                  <c:v>1171284</c:v>
                </c:pt>
                <c:pt idx="7">
                  <c:v>1834134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054040"/>
        <c:axId val="456054432"/>
      </c:lineChart>
      <c:catAx>
        <c:axId val="456054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4432"/>
        <c:crosses val="autoZero"/>
        <c:auto val="1"/>
        <c:lblAlgn val="ctr"/>
        <c:lblOffset val="100"/>
        <c:noMultiLvlLbl val="0"/>
      </c:catAx>
      <c:valAx>
        <c:axId val="45605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4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25677313591627"/>
          <c:y val="5.4198551814189054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07439017138298E-2"/>
          <c:y val="0.24295669291338581"/>
          <c:w val="0.93674110707502978"/>
          <c:h val="0.6254543307086613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338158</c:v>
                </c:pt>
                <c:pt idx="1">
                  <c:v>395133</c:v>
                </c:pt>
                <c:pt idx="2">
                  <c:v>163990</c:v>
                </c:pt>
                <c:pt idx="3">
                  <c:v>0</c:v>
                </c:pt>
                <c:pt idx="4">
                  <c:v>10559</c:v>
                </c:pt>
                <c:pt idx="5">
                  <c:v>65355</c:v>
                </c:pt>
                <c:pt idx="6">
                  <c:v>273321</c:v>
                </c:pt>
                <c:pt idx="7">
                  <c:v>333403</c:v>
                </c:pt>
                <c:pt idx="8">
                  <c:v>209731</c:v>
                </c:pt>
                <c:pt idx="9">
                  <c:v>164809</c:v>
                </c:pt>
                <c:pt idx="10">
                  <c:v>73473</c:v>
                </c:pt>
                <c:pt idx="11">
                  <c:v>64933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45926</c:v>
                </c:pt>
                <c:pt idx="1">
                  <c:v>58712</c:v>
                </c:pt>
                <c:pt idx="2">
                  <c:v>112028</c:v>
                </c:pt>
                <c:pt idx="3">
                  <c:v>123418</c:v>
                </c:pt>
                <c:pt idx="4">
                  <c:v>188872</c:v>
                </c:pt>
                <c:pt idx="5">
                  <c:v>307630</c:v>
                </c:pt>
                <c:pt idx="6">
                  <c:v>435484</c:v>
                </c:pt>
                <c:pt idx="7">
                  <c:v>686947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055216"/>
        <c:axId val="456055608"/>
      </c:lineChart>
      <c:catAx>
        <c:axId val="45605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5608"/>
        <c:crosses val="autoZero"/>
        <c:auto val="1"/>
        <c:lblAlgn val="ctr"/>
        <c:lblOffset val="100"/>
        <c:noMultiLvlLbl val="0"/>
      </c:catAx>
      <c:valAx>
        <c:axId val="45605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355738765265572"/>
          <c:y val="6.73003937007874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05867444199296E-2"/>
          <c:y val="0.22655165591738219"/>
          <c:w val="0.93088105476414174"/>
          <c:h val="0.6361567680924307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535902</c:v>
                </c:pt>
                <c:pt idx="1">
                  <c:v>607166</c:v>
                </c:pt>
                <c:pt idx="2">
                  <c:v>268143</c:v>
                </c:pt>
                <c:pt idx="3">
                  <c:v>0</c:v>
                </c:pt>
                <c:pt idx="4">
                  <c:v>30083</c:v>
                </c:pt>
                <c:pt idx="5">
                  <c:v>115777</c:v>
                </c:pt>
                <c:pt idx="6">
                  <c:v>435343</c:v>
                </c:pt>
                <c:pt idx="7">
                  <c:v>563996</c:v>
                </c:pt>
                <c:pt idx="8">
                  <c:v>321495</c:v>
                </c:pt>
                <c:pt idx="9">
                  <c:v>254237</c:v>
                </c:pt>
                <c:pt idx="10">
                  <c:v>128476</c:v>
                </c:pt>
                <c:pt idx="11">
                  <c:v>107560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86247</c:v>
                </c:pt>
                <c:pt idx="1">
                  <c:v>103742</c:v>
                </c:pt>
                <c:pt idx="2">
                  <c:v>174988</c:v>
                </c:pt>
                <c:pt idx="3">
                  <c:v>201934</c:v>
                </c:pt>
                <c:pt idx="4">
                  <c:v>295180</c:v>
                </c:pt>
                <c:pt idx="5">
                  <c:v>459231</c:v>
                </c:pt>
                <c:pt idx="6">
                  <c:v>666051</c:v>
                </c:pt>
                <c:pt idx="7">
                  <c:v>1036390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057176"/>
        <c:axId val="456058352"/>
      </c:lineChart>
      <c:catAx>
        <c:axId val="456057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8352"/>
        <c:crosses val="autoZero"/>
        <c:auto val="1"/>
        <c:lblAlgn val="ctr"/>
        <c:lblOffset val="100"/>
        <c:noMultiLvlLbl val="0"/>
      </c:catAx>
      <c:valAx>
        <c:axId val="45605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057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106725025146786"/>
          <c:y val="4.91734261860483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968654213990207E-2"/>
          <c:y val="0.24295659726118218"/>
          <c:w val="0.93784684303242249"/>
          <c:h val="0.6254544781675283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8437</c:v>
                </c:pt>
                <c:pt idx="1">
                  <c:v>9817</c:v>
                </c:pt>
                <c:pt idx="2">
                  <c:v>7419</c:v>
                </c:pt>
                <c:pt idx="3">
                  <c:v>0</c:v>
                </c:pt>
                <c:pt idx="4">
                  <c:v>293</c:v>
                </c:pt>
                <c:pt idx="5">
                  <c:v>1778</c:v>
                </c:pt>
                <c:pt idx="6">
                  <c:v>7603</c:v>
                </c:pt>
                <c:pt idx="7">
                  <c:v>8963</c:v>
                </c:pt>
                <c:pt idx="8">
                  <c:v>7161</c:v>
                </c:pt>
                <c:pt idx="9">
                  <c:v>3788</c:v>
                </c:pt>
                <c:pt idx="10">
                  <c:v>1526</c:v>
                </c:pt>
                <c:pt idx="11">
                  <c:v>1238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1269</c:v>
                </c:pt>
                <c:pt idx="1">
                  <c:v>1156</c:v>
                </c:pt>
                <c:pt idx="2">
                  <c:v>1818</c:v>
                </c:pt>
                <c:pt idx="3">
                  <c:v>2455</c:v>
                </c:pt>
                <c:pt idx="4">
                  <c:v>3553</c:v>
                </c:pt>
                <c:pt idx="5">
                  <c:v>6806</c:v>
                </c:pt>
                <c:pt idx="6">
                  <c:v>7503</c:v>
                </c:pt>
                <c:pt idx="7">
                  <c:v>16468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22576"/>
        <c:axId val="456531984"/>
      </c:lineChart>
      <c:catAx>
        <c:axId val="45652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1984"/>
        <c:crosses val="autoZero"/>
        <c:auto val="1"/>
        <c:lblAlgn val="ctr"/>
        <c:lblOffset val="100"/>
        <c:noMultiLvlLbl val="0"/>
      </c:catAx>
      <c:valAx>
        <c:axId val="45653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2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687459552483409"/>
          <c:y val="5.7300371141586155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001314868065239E-2"/>
          <c:y val="0.22655165591738219"/>
          <c:w val="0.94193841433806946"/>
          <c:h val="0.6361567680924307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24298</c:v>
                </c:pt>
                <c:pt idx="1">
                  <c:v>22084</c:v>
                </c:pt>
                <c:pt idx="2">
                  <c:v>14336</c:v>
                </c:pt>
                <c:pt idx="3">
                  <c:v>0</c:v>
                </c:pt>
                <c:pt idx="4">
                  <c:v>3069</c:v>
                </c:pt>
                <c:pt idx="5">
                  <c:v>5579</c:v>
                </c:pt>
                <c:pt idx="6">
                  <c:v>14008</c:v>
                </c:pt>
                <c:pt idx="7">
                  <c:v>16246</c:v>
                </c:pt>
                <c:pt idx="8">
                  <c:v>13676</c:v>
                </c:pt>
                <c:pt idx="9">
                  <c:v>7648</c:v>
                </c:pt>
                <c:pt idx="10">
                  <c:v>4331</c:v>
                </c:pt>
                <c:pt idx="11">
                  <c:v>3669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3268</c:v>
                </c:pt>
                <c:pt idx="1">
                  <c:v>3345</c:v>
                </c:pt>
                <c:pt idx="2">
                  <c:v>6429</c:v>
                </c:pt>
                <c:pt idx="3">
                  <c:v>6123</c:v>
                </c:pt>
                <c:pt idx="4">
                  <c:v>9655</c:v>
                </c:pt>
                <c:pt idx="5">
                  <c:v>14450</c:v>
                </c:pt>
                <c:pt idx="6">
                  <c:v>14910</c:v>
                </c:pt>
                <c:pt idx="7">
                  <c:v>27061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27280"/>
        <c:axId val="456530808"/>
      </c:lineChart>
      <c:catAx>
        <c:axId val="45652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0808"/>
        <c:crosses val="autoZero"/>
        <c:auto val="1"/>
        <c:lblAlgn val="ctr"/>
        <c:lblOffset val="100"/>
        <c:noMultiLvlLbl val="0"/>
      </c:catAx>
      <c:valAx>
        <c:axId val="4565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49019408103895"/>
          <c:y val="4.414830055790764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391598043561298E-2"/>
          <c:y val="0.24795659529267902"/>
          <c:w val="0.93342389920285163"/>
          <c:h val="0.62045448013603144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49718</c:v>
                </c:pt>
                <c:pt idx="1">
                  <c:v>66943</c:v>
                </c:pt>
                <c:pt idx="2">
                  <c:v>23099</c:v>
                </c:pt>
                <c:pt idx="3">
                  <c:v>0</c:v>
                </c:pt>
                <c:pt idx="4">
                  <c:v>648</c:v>
                </c:pt>
                <c:pt idx="5">
                  <c:v>11081</c:v>
                </c:pt>
                <c:pt idx="6">
                  <c:v>73573</c:v>
                </c:pt>
                <c:pt idx="7">
                  <c:v>81225</c:v>
                </c:pt>
                <c:pt idx="8">
                  <c:v>39769</c:v>
                </c:pt>
                <c:pt idx="9">
                  <c:v>21047</c:v>
                </c:pt>
                <c:pt idx="10">
                  <c:v>5014</c:v>
                </c:pt>
                <c:pt idx="11">
                  <c:v>7312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3374</c:v>
                </c:pt>
                <c:pt idx="1">
                  <c:v>3513</c:v>
                </c:pt>
                <c:pt idx="2">
                  <c:v>11511</c:v>
                </c:pt>
                <c:pt idx="3">
                  <c:v>15359</c:v>
                </c:pt>
                <c:pt idx="4">
                  <c:v>25587</c:v>
                </c:pt>
                <c:pt idx="5">
                  <c:v>39627</c:v>
                </c:pt>
                <c:pt idx="6">
                  <c:v>96991</c:v>
                </c:pt>
                <c:pt idx="7">
                  <c:v>158931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31592"/>
        <c:axId val="456533552"/>
      </c:lineChart>
      <c:catAx>
        <c:axId val="45653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3552"/>
        <c:crosses val="autoZero"/>
        <c:auto val="1"/>
        <c:lblAlgn val="ctr"/>
        <c:lblOffset val="100"/>
        <c:noMultiLvlLbl val="0"/>
      </c:catAx>
      <c:valAx>
        <c:axId val="45653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1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355738765265572"/>
          <c:y val="5.2300373110089317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52999465502911E-2"/>
          <c:y val="0.23157678154552289"/>
          <c:w val="0.93640973455110554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82408</c:v>
                </c:pt>
                <c:pt idx="1">
                  <c:v>115350</c:v>
                </c:pt>
                <c:pt idx="2">
                  <c:v>37658</c:v>
                </c:pt>
                <c:pt idx="3">
                  <c:v>0</c:v>
                </c:pt>
                <c:pt idx="4">
                  <c:v>1812</c:v>
                </c:pt>
                <c:pt idx="5">
                  <c:v>23157</c:v>
                </c:pt>
                <c:pt idx="6">
                  <c:v>199755</c:v>
                </c:pt>
                <c:pt idx="7">
                  <c:v>283744</c:v>
                </c:pt>
                <c:pt idx="8">
                  <c:v>78812</c:v>
                </c:pt>
                <c:pt idx="9">
                  <c:v>39101</c:v>
                </c:pt>
                <c:pt idx="10">
                  <c:v>8388</c:v>
                </c:pt>
                <c:pt idx="11">
                  <c:v>14158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7649</c:v>
                </c:pt>
                <c:pt idx="1">
                  <c:v>8259</c:v>
                </c:pt>
                <c:pt idx="2">
                  <c:v>23235</c:v>
                </c:pt>
                <c:pt idx="3">
                  <c:v>30482</c:v>
                </c:pt>
                <c:pt idx="4">
                  <c:v>46524</c:v>
                </c:pt>
                <c:pt idx="5">
                  <c:v>72268</c:v>
                </c:pt>
                <c:pt idx="6">
                  <c:v>230258</c:v>
                </c:pt>
                <c:pt idx="7">
                  <c:v>405040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30416"/>
        <c:axId val="456534336"/>
      </c:lineChart>
      <c:catAx>
        <c:axId val="45653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4336"/>
        <c:crosses val="autoZero"/>
        <c:auto val="1"/>
        <c:lblAlgn val="ctr"/>
        <c:lblOffset val="100"/>
        <c:noMultiLvlLbl val="0"/>
      </c:catAx>
      <c:valAx>
        <c:axId val="45653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46590271630548"/>
          <c:y val="4.414830055790764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545710384419116E-2"/>
          <c:y val="0.26795658741866635"/>
          <c:w val="0.94226978686199359"/>
          <c:h val="0.6004544880100440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5028</c:v>
                </c:pt>
                <c:pt idx="1">
                  <c:v>5147</c:v>
                </c:pt>
                <c:pt idx="2">
                  <c:v>3707</c:v>
                </c:pt>
                <c:pt idx="3">
                  <c:v>0</c:v>
                </c:pt>
                <c:pt idx="4">
                  <c:v>124</c:v>
                </c:pt>
                <c:pt idx="5">
                  <c:v>6699</c:v>
                </c:pt>
                <c:pt idx="6">
                  <c:v>37894</c:v>
                </c:pt>
                <c:pt idx="7">
                  <c:v>44784</c:v>
                </c:pt>
                <c:pt idx="8">
                  <c:v>12040</c:v>
                </c:pt>
                <c:pt idx="9">
                  <c:v>2719</c:v>
                </c:pt>
                <c:pt idx="10">
                  <c:v>513</c:v>
                </c:pt>
                <c:pt idx="11">
                  <c:v>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42</c:v>
                </c:pt>
                <c:pt idx="1">
                  <c:v>127</c:v>
                </c:pt>
                <c:pt idx="2">
                  <c:v>2213</c:v>
                </c:pt>
                <c:pt idx="3">
                  <c:v>2549</c:v>
                </c:pt>
                <c:pt idx="4">
                  <c:v>6340</c:v>
                </c:pt>
                <c:pt idx="5">
                  <c:v>19723</c:v>
                </c:pt>
                <c:pt idx="6">
                  <c:v>46151</c:v>
                </c:pt>
                <c:pt idx="7">
                  <c:v>64800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32376"/>
        <c:axId val="456522184"/>
      </c:lineChart>
      <c:catAx>
        <c:axId val="4565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2184"/>
        <c:crosses val="autoZero"/>
        <c:auto val="1"/>
        <c:lblAlgn val="ctr"/>
        <c:lblOffset val="100"/>
        <c:noMultiLvlLbl val="0"/>
      </c:catAx>
      <c:valAx>
        <c:axId val="45652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2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134591573787006"/>
          <c:y val="7.2300365236076677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42425869763633E-2"/>
          <c:y val="0.23660190717366358"/>
          <c:w val="0.93751547050849837"/>
          <c:h val="0.6261065168361492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6116</c:v>
                </c:pt>
                <c:pt idx="1">
                  <c:v>8733</c:v>
                </c:pt>
                <c:pt idx="2">
                  <c:v>5803</c:v>
                </c:pt>
                <c:pt idx="3">
                  <c:v>0</c:v>
                </c:pt>
                <c:pt idx="4">
                  <c:v>238</c:v>
                </c:pt>
                <c:pt idx="5">
                  <c:v>14218</c:v>
                </c:pt>
                <c:pt idx="6">
                  <c:v>107218</c:v>
                </c:pt>
                <c:pt idx="7">
                  <c:v>150261</c:v>
                </c:pt>
                <c:pt idx="8">
                  <c:v>23411</c:v>
                </c:pt>
                <c:pt idx="9">
                  <c:v>4891</c:v>
                </c:pt>
                <c:pt idx="10">
                  <c:v>915</c:v>
                </c:pt>
                <c:pt idx="11">
                  <c:v>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70</c:v>
                </c:pt>
                <c:pt idx="1">
                  <c:v>210</c:v>
                </c:pt>
                <c:pt idx="2">
                  <c:v>3837</c:v>
                </c:pt>
                <c:pt idx="3">
                  <c:v>6500</c:v>
                </c:pt>
                <c:pt idx="4">
                  <c:v>18608</c:v>
                </c:pt>
                <c:pt idx="5">
                  <c:v>56433</c:v>
                </c:pt>
                <c:pt idx="6">
                  <c:v>108957</c:v>
                </c:pt>
                <c:pt idx="7">
                  <c:v>166883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22968"/>
        <c:axId val="456531200"/>
      </c:lineChart>
      <c:catAx>
        <c:axId val="45652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1200"/>
        <c:crosses val="autoZero"/>
        <c:auto val="1"/>
        <c:lblAlgn val="ctr"/>
        <c:lblOffset val="100"/>
        <c:noMultiLvlLbl val="0"/>
      </c:catAx>
      <c:valAx>
        <c:axId val="45653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2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438445812364613"/>
          <c:y val="5.9223677442329759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545710384419116E-2"/>
          <c:y val="0.25795659135567267"/>
          <c:w val="0.94226978686199359"/>
          <c:h val="0.6104544840730377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4663</c:v>
                </c:pt>
                <c:pt idx="1">
                  <c:v>5508</c:v>
                </c:pt>
                <c:pt idx="2">
                  <c:v>2957</c:v>
                </c:pt>
                <c:pt idx="3">
                  <c:v>0</c:v>
                </c:pt>
                <c:pt idx="4">
                  <c:v>0</c:v>
                </c:pt>
                <c:pt idx="5">
                  <c:v>281</c:v>
                </c:pt>
                <c:pt idx="6">
                  <c:v>9577</c:v>
                </c:pt>
                <c:pt idx="7">
                  <c:v>7719</c:v>
                </c:pt>
                <c:pt idx="8">
                  <c:v>5033</c:v>
                </c:pt>
                <c:pt idx="9">
                  <c:v>2605</c:v>
                </c:pt>
                <c:pt idx="10">
                  <c:v>530</c:v>
                </c:pt>
                <c:pt idx="11">
                  <c:v>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55</c:v>
                </c:pt>
                <c:pt idx="1">
                  <c:v>54</c:v>
                </c:pt>
                <c:pt idx="2">
                  <c:v>273</c:v>
                </c:pt>
                <c:pt idx="3">
                  <c:v>707</c:v>
                </c:pt>
                <c:pt idx="4">
                  <c:v>2129</c:v>
                </c:pt>
                <c:pt idx="5">
                  <c:v>5992</c:v>
                </c:pt>
                <c:pt idx="6">
                  <c:v>18210</c:v>
                </c:pt>
                <c:pt idx="7">
                  <c:v>23267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25712"/>
        <c:axId val="456523360"/>
      </c:lineChart>
      <c:catAx>
        <c:axId val="45652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3360"/>
        <c:crosses val="autoZero"/>
        <c:auto val="1"/>
        <c:lblAlgn val="ctr"/>
        <c:lblOffset val="100"/>
        <c:noMultiLvlLbl val="0"/>
      </c:catAx>
      <c:valAx>
        <c:axId val="45652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355738765265572"/>
          <c:y val="7.7300363267573502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5653622642258E-2"/>
          <c:y val="0.24506796725036237"/>
          <c:w val="0.89402090481762819"/>
          <c:h val="0.623278597712974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2021'!$B$428</c:f>
              <c:strCache>
                <c:ptCount val="1"/>
                <c:pt idx="0">
                  <c:v>ENERO - AGOSTO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2021'!$C$427:$H$427</c15:sqref>
                  </c15:fullRef>
                </c:ext>
              </c:extLst>
              <c:f>('AGOSTO 2021'!$C$427,'AGOSTO 2021'!$E$427,'AGOSTO 2021'!$G$427)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2021'!$C$428:$H$428</c15:sqref>
                  </c15:fullRef>
                </c:ext>
              </c:extLst>
              <c:f>('AGOSTO 2021'!$C$428,'AGOSTO 2021'!$E$428,'AGOSTO 2021'!$G$428)</c:f>
              <c:numCache>
                <c:formatCode>#,##0</c:formatCode>
                <c:ptCount val="3"/>
                <c:pt idx="0">
                  <c:v>1948284</c:v>
                </c:pt>
                <c:pt idx="1">
                  <c:v>309420</c:v>
                </c:pt>
                <c:pt idx="2">
                  <c:v>2257704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'AGOSTO 2021'!$B$429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2021'!$C$427:$H$427</c15:sqref>
                  </c15:fullRef>
                </c:ext>
              </c:extLst>
              <c:f>('AGOSTO 2021'!$C$427,'AGOSTO 2021'!$E$427,'AGOSTO 2021'!$G$427)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2021'!$C$429:$H$429</c15:sqref>
                  </c15:fullRef>
                </c:ext>
              </c:extLst>
              <c:f>('AGOSTO 2021'!$C$429,'AGOSTO 2021'!$E$429,'AGOSTO 2021'!$G$429)</c:f>
              <c:numCache>
                <c:formatCode>#,##0</c:formatCode>
                <c:ptCount val="3"/>
                <c:pt idx="0">
                  <c:v>2375472</c:v>
                </c:pt>
                <c:pt idx="1">
                  <c:v>348983</c:v>
                </c:pt>
                <c:pt idx="2">
                  <c:v>2724455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9142728"/>
        <c:axId val="449143120"/>
      </c:barChart>
      <c:catAx>
        <c:axId val="44914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3120"/>
        <c:crosses val="autoZero"/>
        <c:auto val="0"/>
        <c:lblAlgn val="ctr"/>
        <c:lblOffset val="100"/>
        <c:noMultiLvlLbl val="0"/>
      </c:catAx>
      <c:valAx>
        <c:axId val="44914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142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789842953279694E-2"/>
          <c:y val="0.21650140466110077"/>
          <c:w val="0.94414988625285501"/>
          <c:h val="0.6462070193487120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8108</c:v>
                </c:pt>
                <c:pt idx="1">
                  <c:v>10625</c:v>
                </c:pt>
                <c:pt idx="2">
                  <c:v>4036</c:v>
                </c:pt>
                <c:pt idx="3">
                  <c:v>0</c:v>
                </c:pt>
                <c:pt idx="4">
                  <c:v>0</c:v>
                </c:pt>
                <c:pt idx="5">
                  <c:v>1008</c:v>
                </c:pt>
                <c:pt idx="6">
                  <c:v>15201</c:v>
                </c:pt>
                <c:pt idx="7">
                  <c:v>10398</c:v>
                </c:pt>
                <c:pt idx="8">
                  <c:v>7198</c:v>
                </c:pt>
                <c:pt idx="9">
                  <c:v>3494</c:v>
                </c:pt>
                <c:pt idx="10">
                  <c:v>806</c:v>
                </c:pt>
                <c:pt idx="11">
                  <c:v>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207</c:v>
                </c:pt>
                <c:pt idx="1">
                  <c:v>227</c:v>
                </c:pt>
                <c:pt idx="2">
                  <c:v>534</c:v>
                </c:pt>
                <c:pt idx="3">
                  <c:v>1562</c:v>
                </c:pt>
                <c:pt idx="4">
                  <c:v>3172</c:v>
                </c:pt>
                <c:pt idx="5">
                  <c:v>7934</c:v>
                </c:pt>
                <c:pt idx="6">
                  <c:v>29141</c:v>
                </c:pt>
                <c:pt idx="7">
                  <c:v>37141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23752"/>
        <c:axId val="456524144"/>
      </c:lineChart>
      <c:catAx>
        <c:axId val="45652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4144"/>
        <c:crosses val="autoZero"/>
        <c:auto val="1"/>
        <c:lblAlgn val="ctr"/>
        <c:lblOffset val="100"/>
        <c:noMultiLvlLbl val="0"/>
      </c:catAx>
      <c:valAx>
        <c:axId val="45652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3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217298620886058"/>
          <c:y val="5.9223677442329759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651446341811896E-2"/>
          <c:y val="0.26795658741866635"/>
          <c:w val="0.94116405090460087"/>
          <c:h val="0.6004544880100440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22801</c:v>
                </c:pt>
                <c:pt idx="1">
                  <c:v>31044</c:v>
                </c:pt>
                <c:pt idx="2">
                  <c:v>11837</c:v>
                </c:pt>
                <c:pt idx="3">
                  <c:v>0</c:v>
                </c:pt>
                <c:pt idx="4">
                  <c:v>659</c:v>
                </c:pt>
                <c:pt idx="5">
                  <c:v>8557</c:v>
                </c:pt>
                <c:pt idx="6">
                  <c:v>22301</c:v>
                </c:pt>
                <c:pt idx="7">
                  <c:v>24477</c:v>
                </c:pt>
                <c:pt idx="8">
                  <c:v>9427</c:v>
                </c:pt>
                <c:pt idx="9">
                  <c:v>5097</c:v>
                </c:pt>
                <c:pt idx="10">
                  <c:v>2763</c:v>
                </c:pt>
                <c:pt idx="11">
                  <c:v>3013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2517</c:v>
                </c:pt>
                <c:pt idx="1">
                  <c:v>1512</c:v>
                </c:pt>
                <c:pt idx="2">
                  <c:v>2778</c:v>
                </c:pt>
                <c:pt idx="3">
                  <c:v>5510</c:v>
                </c:pt>
                <c:pt idx="4">
                  <c:v>8449</c:v>
                </c:pt>
                <c:pt idx="5">
                  <c:v>15743</c:v>
                </c:pt>
                <c:pt idx="6">
                  <c:v>24182</c:v>
                </c:pt>
                <c:pt idx="7">
                  <c:v>33887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24928"/>
        <c:axId val="456526104"/>
      </c:lineChart>
      <c:catAx>
        <c:axId val="4565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6104"/>
        <c:crosses val="autoZero"/>
        <c:auto val="1"/>
        <c:lblAlgn val="ctr"/>
        <c:lblOffset val="100"/>
        <c:noMultiLvlLbl val="0"/>
      </c:catAx>
      <c:valAx>
        <c:axId val="456526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134591573787006"/>
          <c:y val="6.2300369173083001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52999465502911E-2"/>
          <c:y val="0.23157678154552289"/>
          <c:w val="0.93640973455110554"/>
          <c:h val="0.63113164246428999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40173</c:v>
                </c:pt>
                <c:pt idx="1">
                  <c:v>55206</c:v>
                </c:pt>
                <c:pt idx="2">
                  <c:v>24151</c:v>
                </c:pt>
                <c:pt idx="3">
                  <c:v>0</c:v>
                </c:pt>
                <c:pt idx="4">
                  <c:v>3546</c:v>
                </c:pt>
                <c:pt idx="5">
                  <c:v>18482</c:v>
                </c:pt>
                <c:pt idx="6">
                  <c:v>59901</c:v>
                </c:pt>
                <c:pt idx="7">
                  <c:v>74375</c:v>
                </c:pt>
                <c:pt idx="8">
                  <c:v>24213</c:v>
                </c:pt>
                <c:pt idx="9">
                  <c:v>10631</c:v>
                </c:pt>
                <c:pt idx="10">
                  <c:v>7539</c:v>
                </c:pt>
                <c:pt idx="11">
                  <c:v>10879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8204</c:v>
                </c:pt>
                <c:pt idx="1">
                  <c:v>6874</c:v>
                </c:pt>
                <c:pt idx="2">
                  <c:v>8246</c:v>
                </c:pt>
                <c:pt idx="3">
                  <c:v>16970</c:v>
                </c:pt>
                <c:pt idx="4">
                  <c:v>24741</c:v>
                </c:pt>
                <c:pt idx="5">
                  <c:v>34135</c:v>
                </c:pt>
                <c:pt idx="6">
                  <c:v>76432</c:v>
                </c:pt>
                <c:pt idx="7">
                  <c:v>90719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30024"/>
        <c:axId val="456526496"/>
      </c:lineChart>
      <c:catAx>
        <c:axId val="456530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6496"/>
        <c:crosses val="autoZero"/>
        <c:auto val="1"/>
        <c:lblAlgn val="ctr"/>
        <c:lblOffset val="100"/>
        <c:noMultiLvlLbl val="0"/>
      </c:catAx>
      <c:valAx>
        <c:axId val="45652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0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438445812364613"/>
          <c:y val="7.429905432675186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757182299204661E-2"/>
          <c:y val="0.25295659332417586"/>
          <c:w val="0.94005831494720804"/>
          <c:h val="0.6154544821045344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11421</c:v>
                </c:pt>
                <c:pt idx="1">
                  <c:v>17160</c:v>
                </c:pt>
                <c:pt idx="2">
                  <c:v>10126</c:v>
                </c:pt>
                <c:pt idx="3">
                  <c:v>0</c:v>
                </c:pt>
                <c:pt idx="4">
                  <c:v>373</c:v>
                </c:pt>
                <c:pt idx="5">
                  <c:v>2921</c:v>
                </c:pt>
                <c:pt idx="6">
                  <c:v>13287</c:v>
                </c:pt>
                <c:pt idx="7">
                  <c:v>16136</c:v>
                </c:pt>
                <c:pt idx="8">
                  <c:v>9786</c:v>
                </c:pt>
                <c:pt idx="9">
                  <c:v>5840</c:v>
                </c:pt>
                <c:pt idx="10">
                  <c:v>4634</c:v>
                </c:pt>
                <c:pt idx="11">
                  <c:v>2785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3931</c:v>
                </c:pt>
                <c:pt idx="1">
                  <c:v>2712</c:v>
                </c:pt>
                <c:pt idx="2">
                  <c:v>5659</c:v>
                </c:pt>
                <c:pt idx="3">
                  <c:v>7428</c:v>
                </c:pt>
                <c:pt idx="4">
                  <c:v>7728</c:v>
                </c:pt>
                <c:pt idx="5">
                  <c:v>10469</c:v>
                </c:pt>
                <c:pt idx="6">
                  <c:v>16178</c:v>
                </c:pt>
                <c:pt idx="7">
                  <c:v>28202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28848"/>
        <c:axId val="456529632"/>
      </c:lineChart>
      <c:catAx>
        <c:axId val="45652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9632"/>
        <c:crosses val="autoZero"/>
        <c:auto val="1"/>
        <c:lblAlgn val="ctr"/>
        <c:lblOffset val="100"/>
        <c:noMultiLvlLbl val="0"/>
      </c:catAx>
      <c:valAx>
        <c:axId val="45652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001314868065239E-2"/>
          <c:y val="0.23660190717366358"/>
          <c:w val="0.94193841433806946"/>
          <c:h val="0.6261065168361492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24399</c:v>
                </c:pt>
                <c:pt idx="1">
                  <c:v>33778</c:v>
                </c:pt>
                <c:pt idx="2">
                  <c:v>23795</c:v>
                </c:pt>
                <c:pt idx="3">
                  <c:v>0</c:v>
                </c:pt>
                <c:pt idx="4">
                  <c:v>1589</c:v>
                </c:pt>
                <c:pt idx="5">
                  <c:v>6922</c:v>
                </c:pt>
                <c:pt idx="6">
                  <c:v>39353</c:v>
                </c:pt>
                <c:pt idx="7">
                  <c:v>49990</c:v>
                </c:pt>
                <c:pt idx="8">
                  <c:v>21612</c:v>
                </c:pt>
                <c:pt idx="9">
                  <c:v>12811</c:v>
                </c:pt>
                <c:pt idx="10">
                  <c:v>10188</c:v>
                </c:pt>
                <c:pt idx="11">
                  <c:v>7116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9150</c:v>
                </c:pt>
                <c:pt idx="1">
                  <c:v>6403</c:v>
                </c:pt>
                <c:pt idx="2">
                  <c:v>13309</c:v>
                </c:pt>
                <c:pt idx="3">
                  <c:v>20069</c:v>
                </c:pt>
                <c:pt idx="4">
                  <c:v>19590</c:v>
                </c:pt>
                <c:pt idx="5">
                  <c:v>23125</c:v>
                </c:pt>
                <c:pt idx="6">
                  <c:v>45535</c:v>
                </c:pt>
                <c:pt idx="7">
                  <c:v>70900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36296"/>
        <c:axId val="456536688"/>
      </c:lineChart>
      <c:catAx>
        <c:axId val="45653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6688"/>
        <c:crosses val="autoZero"/>
        <c:auto val="1"/>
        <c:lblAlgn val="ctr"/>
        <c:lblOffset val="100"/>
        <c:noMultiLvlLbl val="0"/>
      </c:catAx>
      <c:valAx>
        <c:axId val="45653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6536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77500423792896"/>
          <c:y val="6.424880307047045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89" Type="http://schemas.openxmlformats.org/officeDocument/2006/relationships/chart" Target="../charts/chart85.xml"/><Relationship Id="rId97" Type="http://schemas.openxmlformats.org/officeDocument/2006/relationships/chart" Target="../charts/chart93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8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chart" Target="../charts/chart83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90" Type="http://schemas.openxmlformats.org/officeDocument/2006/relationships/chart" Target="../charts/chart86.xml"/><Relationship Id="rId95" Type="http://schemas.openxmlformats.org/officeDocument/2006/relationships/chart" Target="../charts/chart91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93" Type="http://schemas.openxmlformats.org/officeDocument/2006/relationships/chart" Target="../charts/chart89.xml"/><Relationship Id="rId98" Type="http://schemas.openxmlformats.org/officeDocument/2006/relationships/chart" Target="../charts/chart94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88" Type="http://schemas.openxmlformats.org/officeDocument/2006/relationships/chart" Target="../charts/chart84.xml"/><Relationship Id="rId91" Type="http://schemas.openxmlformats.org/officeDocument/2006/relationships/chart" Target="../charts/chart87.xml"/><Relationship Id="rId96" Type="http://schemas.openxmlformats.org/officeDocument/2006/relationships/chart" Target="../charts/chart92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Relationship Id="rId94" Type="http://schemas.openxmlformats.org/officeDocument/2006/relationships/chart" Target="../charts/chart90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1752</xdr:row>
      <xdr:rowOff>0</xdr:rowOff>
    </xdr:from>
    <xdr:to>
      <xdr:col>11</xdr:col>
      <xdr:colOff>628650</xdr:colOff>
      <xdr:row>1752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1875</xdr:row>
      <xdr:rowOff>121104</xdr:rowOff>
    </xdr:from>
    <xdr:to>
      <xdr:col>11</xdr:col>
      <xdr:colOff>277133</xdr:colOff>
      <xdr:row>1894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297</xdr:row>
      <xdr:rowOff>0</xdr:rowOff>
    </xdr:from>
    <xdr:to>
      <xdr:col>13</xdr:col>
      <xdr:colOff>733425</xdr:colOff>
      <xdr:row>297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548</xdr:row>
      <xdr:rowOff>0</xdr:rowOff>
    </xdr:from>
    <xdr:to>
      <xdr:col>12</xdr:col>
      <xdr:colOff>0</xdr:colOff>
      <xdr:row>548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548</xdr:row>
      <xdr:rowOff>0</xdr:rowOff>
    </xdr:from>
    <xdr:to>
      <xdr:col>12</xdr:col>
      <xdr:colOff>0</xdr:colOff>
      <xdr:row>548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1515</xdr:row>
      <xdr:rowOff>0</xdr:rowOff>
    </xdr:from>
    <xdr:to>
      <xdr:col>7</xdr:col>
      <xdr:colOff>367393</xdr:colOff>
      <xdr:row>1524</xdr:row>
      <xdr:rowOff>304801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368</xdr:row>
      <xdr:rowOff>0</xdr:rowOff>
    </xdr:from>
    <xdr:to>
      <xdr:col>7</xdr:col>
      <xdr:colOff>977900</xdr:colOff>
      <xdr:row>376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400</xdr:row>
      <xdr:rowOff>0</xdr:rowOff>
    </xdr:from>
    <xdr:to>
      <xdr:col>10</xdr:col>
      <xdr:colOff>12700</xdr:colOff>
      <xdr:row>408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15875</xdr:colOff>
      <xdr:row>383</xdr:row>
      <xdr:rowOff>15874</xdr:rowOff>
    </xdr:from>
    <xdr:to>
      <xdr:col>11</xdr:col>
      <xdr:colOff>942975</xdr:colOff>
      <xdr:row>391</xdr:row>
      <xdr:rowOff>69850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415</xdr:row>
      <xdr:rowOff>31749</xdr:rowOff>
    </xdr:from>
    <xdr:to>
      <xdr:col>11</xdr:col>
      <xdr:colOff>952500</xdr:colOff>
      <xdr:row>422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431</xdr:row>
      <xdr:rowOff>0</xdr:rowOff>
    </xdr:from>
    <xdr:to>
      <xdr:col>8</xdr:col>
      <xdr:colOff>0</xdr:colOff>
      <xdr:row>439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491</xdr:row>
      <xdr:rowOff>0</xdr:rowOff>
    </xdr:from>
    <xdr:to>
      <xdr:col>10</xdr:col>
      <xdr:colOff>12700</xdr:colOff>
      <xdr:row>499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516</xdr:row>
      <xdr:rowOff>31749</xdr:rowOff>
    </xdr:from>
    <xdr:to>
      <xdr:col>11</xdr:col>
      <xdr:colOff>962025</xdr:colOff>
      <xdr:row>524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456</xdr:row>
      <xdr:rowOff>6349</xdr:rowOff>
    </xdr:from>
    <xdr:to>
      <xdr:col>11</xdr:col>
      <xdr:colOff>962025</xdr:colOff>
      <xdr:row>464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19050</xdr:colOff>
      <xdr:row>586</xdr:row>
      <xdr:rowOff>9525</xdr:rowOff>
    </xdr:from>
    <xdr:to>
      <xdr:col>7</xdr:col>
      <xdr:colOff>971550</xdr:colOff>
      <xdr:row>594</xdr:row>
      <xdr:rowOff>9525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603</xdr:row>
      <xdr:rowOff>0</xdr:rowOff>
    </xdr:from>
    <xdr:to>
      <xdr:col>10</xdr:col>
      <xdr:colOff>12700</xdr:colOff>
      <xdr:row>611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349</xdr:row>
      <xdr:rowOff>23812</xdr:rowOff>
    </xdr:from>
    <xdr:to>
      <xdr:col>5</xdr:col>
      <xdr:colOff>561975</xdr:colOff>
      <xdr:row>359</xdr:row>
      <xdr:rowOff>304800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962024</xdr:colOff>
      <xdr:row>349</xdr:row>
      <xdr:rowOff>10204</xdr:rowOff>
    </xdr:from>
    <xdr:to>
      <xdr:col>12</xdr:col>
      <xdr:colOff>285750</xdr:colOff>
      <xdr:row>359</xdr:row>
      <xdr:rowOff>304799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105</xdr:row>
      <xdr:rowOff>87086</xdr:rowOff>
    </xdr:from>
    <xdr:to>
      <xdr:col>7</xdr:col>
      <xdr:colOff>540204</xdr:colOff>
      <xdr:row>113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566</xdr:row>
      <xdr:rowOff>13607</xdr:rowOff>
    </xdr:from>
    <xdr:to>
      <xdr:col>5</xdr:col>
      <xdr:colOff>638175</xdr:colOff>
      <xdr:row>575</xdr:row>
      <xdr:rowOff>276225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2722</xdr:colOff>
      <xdr:row>566</xdr:row>
      <xdr:rowOff>27213</xdr:rowOff>
    </xdr:from>
    <xdr:to>
      <xdr:col>12</xdr:col>
      <xdr:colOff>352425</xdr:colOff>
      <xdr:row>575</xdr:row>
      <xdr:rowOff>285750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19050</xdr:colOff>
      <xdr:row>620</xdr:row>
      <xdr:rowOff>19050</xdr:rowOff>
    </xdr:from>
    <xdr:to>
      <xdr:col>8</xdr:col>
      <xdr:colOff>0</xdr:colOff>
      <xdr:row>628</xdr:row>
      <xdr:rowOff>19050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646</xdr:row>
      <xdr:rowOff>0</xdr:rowOff>
    </xdr:from>
    <xdr:to>
      <xdr:col>10</xdr:col>
      <xdr:colOff>12700</xdr:colOff>
      <xdr:row>654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28575</xdr:colOff>
      <xdr:row>693</xdr:row>
      <xdr:rowOff>13608</xdr:rowOff>
    </xdr:from>
    <xdr:to>
      <xdr:col>5</xdr:col>
      <xdr:colOff>523875</xdr:colOff>
      <xdr:row>703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971550</xdr:colOff>
      <xdr:row>693</xdr:row>
      <xdr:rowOff>1</xdr:rowOff>
    </xdr:from>
    <xdr:to>
      <xdr:col>12</xdr:col>
      <xdr:colOff>295275</xdr:colOff>
      <xdr:row>702</xdr:row>
      <xdr:rowOff>295276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713</xdr:row>
      <xdr:rowOff>0</xdr:rowOff>
    </xdr:from>
    <xdr:to>
      <xdr:col>8</xdr:col>
      <xdr:colOff>9525</xdr:colOff>
      <xdr:row>721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730</xdr:row>
      <xdr:rowOff>0</xdr:rowOff>
    </xdr:from>
    <xdr:to>
      <xdr:col>10</xdr:col>
      <xdr:colOff>12700</xdr:colOff>
      <xdr:row>738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747</xdr:row>
      <xdr:rowOff>0</xdr:rowOff>
    </xdr:from>
    <xdr:to>
      <xdr:col>8</xdr:col>
      <xdr:colOff>63500</xdr:colOff>
      <xdr:row>755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773</xdr:row>
      <xdr:rowOff>0</xdr:rowOff>
    </xdr:from>
    <xdr:to>
      <xdr:col>10</xdr:col>
      <xdr:colOff>12700</xdr:colOff>
      <xdr:row>781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820</xdr:row>
      <xdr:rowOff>13608</xdr:rowOff>
    </xdr:from>
    <xdr:to>
      <xdr:col>5</xdr:col>
      <xdr:colOff>609600</xdr:colOff>
      <xdr:row>829</xdr:row>
      <xdr:rowOff>285750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21772</xdr:colOff>
      <xdr:row>820</xdr:row>
      <xdr:rowOff>19051</xdr:rowOff>
    </xdr:from>
    <xdr:to>
      <xdr:col>12</xdr:col>
      <xdr:colOff>381000</xdr:colOff>
      <xdr:row>830</xdr:row>
      <xdr:rowOff>1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840</xdr:row>
      <xdr:rowOff>0</xdr:rowOff>
    </xdr:from>
    <xdr:to>
      <xdr:col>8</xdr:col>
      <xdr:colOff>9525</xdr:colOff>
      <xdr:row>848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8</xdr:col>
      <xdr:colOff>9525</xdr:colOff>
      <xdr:row>975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1094</xdr:row>
      <xdr:rowOff>0</xdr:rowOff>
    </xdr:from>
    <xdr:to>
      <xdr:col>8</xdr:col>
      <xdr:colOff>63500</xdr:colOff>
      <xdr:row>1102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1221</xdr:row>
      <xdr:rowOff>0</xdr:rowOff>
    </xdr:from>
    <xdr:to>
      <xdr:col>7</xdr:col>
      <xdr:colOff>962025</xdr:colOff>
      <xdr:row>1229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1348</xdr:row>
      <xdr:rowOff>0</xdr:rowOff>
    </xdr:from>
    <xdr:to>
      <xdr:col>7</xdr:col>
      <xdr:colOff>971550</xdr:colOff>
      <xdr:row>1356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947</xdr:row>
      <xdr:rowOff>13608</xdr:rowOff>
    </xdr:from>
    <xdr:to>
      <xdr:col>5</xdr:col>
      <xdr:colOff>600075</xdr:colOff>
      <xdr:row>956</xdr:row>
      <xdr:rowOff>295275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21772</xdr:colOff>
      <xdr:row>947</xdr:row>
      <xdr:rowOff>0</xdr:rowOff>
    </xdr:from>
    <xdr:to>
      <xdr:col>12</xdr:col>
      <xdr:colOff>390525</xdr:colOff>
      <xdr:row>956</xdr:row>
      <xdr:rowOff>304800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9525</xdr:colOff>
      <xdr:row>1074</xdr:row>
      <xdr:rowOff>13608</xdr:rowOff>
    </xdr:from>
    <xdr:to>
      <xdr:col>5</xdr:col>
      <xdr:colOff>590550</xdr:colOff>
      <xdr:row>1083</xdr:row>
      <xdr:rowOff>295275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12247</xdr:colOff>
      <xdr:row>1074</xdr:row>
      <xdr:rowOff>0</xdr:rowOff>
    </xdr:from>
    <xdr:to>
      <xdr:col>12</xdr:col>
      <xdr:colOff>361950</xdr:colOff>
      <xdr:row>1084</xdr:row>
      <xdr:rowOff>9525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1201</xdr:row>
      <xdr:rowOff>13608</xdr:rowOff>
    </xdr:from>
    <xdr:to>
      <xdr:col>5</xdr:col>
      <xdr:colOff>609600</xdr:colOff>
      <xdr:row>1210</xdr:row>
      <xdr:rowOff>304800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31297</xdr:colOff>
      <xdr:row>1201</xdr:row>
      <xdr:rowOff>9525</xdr:rowOff>
    </xdr:from>
    <xdr:to>
      <xdr:col>12</xdr:col>
      <xdr:colOff>409575</xdr:colOff>
      <xdr:row>1211</xdr:row>
      <xdr:rowOff>19050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19050</xdr:colOff>
      <xdr:row>1328</xdr:row>
      <xdr:rowOff>23133</xdr:rowOff>
    </xdr:from>
    <xdr:to>
      <xdr:col>5</xdr:col>
      <xdr:colOff>561975</xdr:colOff>
      <xdr:row>1338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21772</xdr:colOff>
      <xdr:row>1328</xdr:row>
      <xdr:rowOff>19050</xdr:rowOff>
    </xdr:from>
    <xdr:to>
      <xdr:col>12</xdr:col>
      <xdr:colOff>295275</xdr:colOff>
      <xdr:row>1337</xdr:row>
      <xdr:rowOff>304800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857</xdr:row>
      <xdr:rowOff>0</xdr:rowOff>
    </xdr:from>
    <xdr:to>
      <xdr:col>10</xdr:col>
      <xdr:colOff>12700</xdr:colOff>
      <xdr:row>865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900</xdr:row>
      <xdr:rowOff>0</xdr:rowOff>
    </xdr:from>
    <xdr:to>
      <xdr:col>9</xdr:col>
      <xdr:colOff>952500</xdr:colOff>
      <xdr:row>908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984</xdr:row>
      <xdr:rowOff>0</xdr:rowOff>
    </xdr:from>
    <xdr:to>
      <xdr:col>10</xdr:col>
      <xdr:colOff>12700</xdr:colOff>
      <xdr:row>992</xdr:row>
      <xdr:rowOff>0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1111</xdr:row>
      <xdr:rowOff>0</xdr:rowOff>
    </xdr:from>
    <xdr:to>
      <xdr:col>10</xdr:col>
      <xdr:colOff>12700</xdr:colOff>
      <xdr:row>1119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1238</xdr:row>
      <xdr:rowOff>0</xdr:rowOff>
    </xdr:from>
    <xdr:to>
      <xdr:col>10</xdr:col>
      <xdr:colOff>12700</xdr:colOff>
      <xdr:row>1246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1365</xdr:row>
      <xdr:rowOff>0</xdr:rowOff>
    </xdr:from>
    <xdr:to>
      <xdr:col>10</xdr:col>
      <xdr:colOff>12700</xdr:colOff>
      <xdr:row>1373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1281</xdr:row>
      <xdr:rowOff>0</xdr:rowOff>
    </xdr:from>
    <xdr:to>
      <xdr:col>10</xdr:col>
      <xdr:colOff>12700</xdr:colOff>
      <xdr:row>1289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xmlns="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1382</xdr:row>
      <xdr:rowOff>0</xdr:rowOff>
    </xdr:from>
    <xdr:to>
      <xdr:col>8</xdr:col>
      <xdr:colOff>0</xdr:colOff>
      <xdr:row>1390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xmlns="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1408</xdr:row>
      <xdr:rowOff>0</xdr:rowOff>
    </xdr:from>
    <xdr:to>
      <xdr:col>10</xdr:col>
      <xdr:colOff>12700</xdr:colOff>
      <xdr:row>1416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xmlns="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874</xdr:row>
      <xdr:rowOff>0</xdr:rowOff>
    </xdr:from>
    <xdr:to>
      <xdr:col>8</xdr:col>
      <xdr:colOff>0</xdr:colOff>
      <xdr:row>881</xdr:row>
      <xdr:rowOff>314324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1001</xdr:row>
      <xdr:rowOff>0</xdr:rowOff>
    </xdr:from>
    <xdr:to>
      <xdr:col>8</xdr:col>
      <xdr:colOff>19050</xdr:colOff>
      <xdr:row>1008</xdr:row>
      <xdr:rowOff>314324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1128</xdr:row>
      <xdr:rowOff>0</xdr:rowOff>
    </xdr:from>
    <xdr:to>
      <xdr:col>8</xdr:col>
      <xdr:colOff>0</xdr:colOff>
      <xdr:row>1136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1255</xdr:row>
      <xdr:rowOff>0</xdr:rowOff>
    </xdr:from>
    <xdr:to>
      <xdr:col>8</xdr:col>
      <xdr:colOff>63500</xdr:colOff>
      <xdr:row>1263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xmlns="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1027</xdr:row>
      <xdr:rowOff>0</xdr:rowOff>
    </xdr:from>
    <xdr:to>
      <xdr:col>10</xdr:col>
      <xdr:colOff>12700</xdr:colOff>
      <xdr:row>1035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1154</xdr:row>
      <xdr:rowOff>0</xdr:rowOff>
    </xdr:from>
    <xdr:to>
      <xdr:col>9</xdr:col>
      <xdr:colOff>962025</xdr:colOff>
      <xdr:row>1162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1458</xdr:row>
      <xdr:rowOff>299352</xdr:rowOff>
    </xdr:from>
    <xdr:to>
      <xdr:col>12</xdr:col>
      <xdr:colOff>457200</xdr:colOff>
      <xdr:row>1468</xdr:row>
      <xdr:rowOff>304800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1515</xdr:row>
      <xdr:rowOff>13607</xdr:rowOff>
    </xdr:from>
    <xdr:to>
      <xdr:col>12</xdr:col>
      <xdr:colOff>533400</xdr:colOff>
      <xdr:row>1525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1542</xdr:row>
      <xdr:rowOff>314324</xdr:rowOff>
    </xdr:from>
    <xdr:to>
      <xdr:col>7</xdr:col>
      <xdr:colOff>367393</xdr:colOff>
      <xdr:row>1553</xdr:row>
      <xdr:rowOff>0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13609</xdr:colOff>
      <xdr:row>1543</xdr:row>
      <xdr:rowOff>0</xdr:rowOff>
    </xdr:from>
    <xdr:to>
      <xdr:col>12</xdr:col>
      <xdr:colOff>533401</xdr:colOff>
      <xdr:row>1552</xdr:row>
      <xdr:rowOff>304800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1652</xdr:row>
      <xdr:rowOff>0</xdr:rowOff>
    </xdr:from>
    <xdr:to>
      <xdr:col>12</xdr:col>
      <xdr:colOff>0</xdr:colOff>
      <xdr:row>1652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1640</xdr:row>
      <xdr:rowOff>0</xdr:rowOff>
    </xdr:from>
    <xdr:to>
      <xdr:col>7</xdr:col>
      <xdr:colOff>367393</xdr:colOff>
      <xdr:row>1649</xdr:row>
      <xdr:rowOff>285751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1640</xdr:row>
      <xdr:rowOff>0</xdr:rowOff>
    </xdr:from>
    <xdr:to>
      <xdr:col>12</xdr:col>
      <xdr:colOff>533400</xdr:colOff>
      <xdr:row>1649</xdr:row>
      <xdr:rowOff>304800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1723</xdr:row>
      <xdr:rowOff>19050</xdr:rowOff>
    </xdr:from>
    <xdr:to>
      <xdr:col>7</xdr:col>
      <xdr:colOff>367393</xdr:colOff>
      <xdr:row>1732</xdr:row>
      <xdr:rowOff>285750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1723</xdr:row>
      <xdr:rowOff>2</xdr:rowOff>
    </xdr:from>
    <xdr:to>
      <xdr:col>12</xdr:col>
      <xdr:colOff>533400</xdr:colOff>
      <xdr:row>1732</xdr:row>
      <xdr:rowOff>285751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114300</xdr:colOff>
      <xdr:row>1579</xdr:row>
      <xdr:rowOff>285750</xdr:rowOff>
    </xdr:from>
    <xdr:to>
      <xdr:col>7</xdr:col>
      <xdr:colOff>357868</xdr:colOff>
      <xdr:row>1589</xdr:row>
      <xdr:rowOff>295275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1580</xdr:row>
      <xdr:rowOff>1</xdr:rowOff>
    </xdr:from>
    <xdr:to>
      <xdr:col>12</xdr:col>
      <xdr:colOff>561975</xdr:colOff>
      <xdr:row>1590</xdr:row>
      <xdr:rowOff>28575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1591</xdr:row>
      <xdr:rowOff>1</xdr:rowOff>
    </xdr:from>
    <xdr:to>
      <xdr:col>7</xdr:col>
      <xdr:colOff>367393</xdr:colOff>
      <xdr:row>1600</xdr:row>
      <xdr:rowOff>295276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28575</xdr:colOff>
      <xdr:row>1591</xdr:row>
      <xdr:rowOff>12247</xdr:rowOff>
    </xdr:from>
    <xdr:to>
      <xdr:col>12</xdr:col>
      <xdr:colOff>581025</xdr:colOff>
      <xdr:row>1600</xdr:row>
      <xdr:rowOff>295275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613</xdr:row>
      <xdr:rowOff>12700</xdr:rowOff>
    </xdr:from>
    <xdr:to>
      <xdr:col>12</xdr:col>
      <xdr:colOff>857251</xdr:colOff>
      <xdr:row>618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676</xdr:row>
      <xdr:rowOff>18143</xdr:rowOff>
    </xdr:from>
    <xdr:to>
      <xdr:col>12</xdr:col>
      <xdr:colOff>857250</xdr:colOff>
      <xdr:row>682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740</xdr:row>
      <xdr:rowOff>15875</xdr:rowOff>
    </xdr:from>
    <xdr:to>
      <xdr:col>12</xdr:col>
      <xdr:colOff>843639</xdr:colOff>
      <xdr:row>745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803</xdr:row>
      <xdr:rowOff>29483</xdr:rowOff>
    </xdr:from>
    <xdr:to>
      <xdr:col>12</xdr:col>
      <xdr:colOff>859518</xdr:colOff>
      <xdr:row>809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867</xdr:row>
      <xdr:rowOff>0</xdr:rowOff>
    </xdr:from>
    <xdr:to>
      <xdr:col>12</xdr:col>
      <xdr:colOff>859516</xdr:colOff>
      <xdr:row>872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930</xdr:row>
      <xdr:rowOff>47625</xdr:rowOff>
    </xdr:from>
    <xdr:to>
      <xdr:col>12</xdr:col>
      <xdr:colOff>845909</xdr:colOff>
      <xdr:row>936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994</xdr:row>
      <xdr:rowOff>18143</xdr:rowOff>
    </xdr:from>
    <xdr:to>
      <xdr:col>12</xdr:col>
      <xdr:colOff>843643</xdr:colOff>
      <xdr:row>999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1058</xdr:row>
      <xdr:rowOff>18143</xdr:rowOff>
    </xdr:from>
    <xdr:to>
      <xdr:col>12</xdr:col>
      <xdr:colOff>857250</xdr:colOff>
      <xdr:row>1063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1121</xdr:row>
      <xdr:rowOff>15875</xdr:rowOff>
    </xdr:from>
    <xdr:to>
      <xdr:col>12</xdr:col>
      <xdr:colOff>830036</xdr:colOff>
      <xdr:row>1126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1184</xdr:row>
      <xdr:rowOff>27215</xdr:rowOff>
    </xdr:from>
    <xdr:to>
      <xdr:col>12</xdr:col>
      <xdr:colOff>859517</xdr:colOff>
      <xdr:row>1190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1248</xdr:row>
      <xdr:rowOff>31750</xdr:rowOff>
    </xdr:from>
    <xdr:to>
      <xdr:col>12</xdr:col>
      <xdr:colOff>832304</xdr:colOff>
      <xdr:row>1253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xmlns="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1311</xdr:row>
      <xdr:rowOff>20411</xdr:rowOff>
    </xdr:from>
    <xdr:to>
      <xdr:col>12</xdr:col>
      <xdr:colOff>857250</xdr:colOff>
      <xdr:row>1317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1375</xdr:row>
      <xdr:rowOff>31750</xdr:rowOff>
    </xdr:from>
    <xdr:to>
      <xdr:col>12</xdr:col>
      <xdr:colOff>832303</xdr:colOff>
      <xdr:row>1380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xmlns="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548</xdr:row>
      <xdr:rowOff>323850</xdr:rowOff>
    </xdr:from>
    <xdr:to>
      <xdr:col>12</xdr:col>
      <xdr:colOff>835477</xdr:colOff>
      <xdr:row>555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22224</xdr:colOff>
      <xdr:row>113</xdr:row>
      <xdr:rowOff>142876</xdr:rowOff>
    </xdr:from>
    <xdr:to>
      <xdr:col>13</xdr:col>
      <xdr:colOff>11338</xdr:colOff>
      <xdr:row>236</xdr:row>
      <xdr:rowOff>31750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4" y="19542126"/>
          <a:ext cx="12514489" cy="19415124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1443</xdr:row>
      <xdr:rowOff>24651</xdr:rowOff>
    </xdr:from>
    <xdr:to>
      <xdr:col>12</xdr:col>
      <xdr:colOff>435230</xdr:colOff>
      <xdr:row>1455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1669</xdr:row>
      <xdr:rowOff>0</xdr:rowOff>
    </xdr:from>
    <xdr:to>
      <xdr:col>7</xdr:col>
      <xdr:colOff>367393</xdr:colOff>
      <xdr:row>1678</xdr:row>
      <xdr:rowOff>295275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1669</xdr:row>
      <xdr:rowOff>1</xdr:rowOff>
    </xdr:from>
    <xdr:to>
      <xdr:col>12</xdr:col>
      <xdr:colOff>552450</xdr:colOff>
      <xdr:row>1679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1704</xdr:row>
      <xdr:rowOff>2</xdr:rowOff>
    </xdr:from>
    <xdr:to>
      <xdr:col>12</xdr:col>
      <xdr:colOff>504825</xdr:colOff>
      <xdr:row>1713</xdr:row>
      <xdr:rowOff>304801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1704</xdr:row>
      <xdr:rowOff>0</xdr:rowOff>
    </xdr:from>
    <xdr:to>
      <xdr:col>7</xdr:col>
      <xdr:colOff>367393</xdr:colOff>
      <xdr:row>1713</xdr:row>
      <xdr:rowOff>276225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</xdr:col>
      <xdr:colOff>9525</xdr:colOff>
      <xdr:row>253</xdr:row>
      <xdr:rowOff>9525</xdr:rowOff>
    </xdr:from>
    <xdr:to>
      <xdr:col>10</xdr:col>
      <xdr:colOff>952500</xdr:colOff>
      <xdr:row>274</xdr:row>
      <xdr:rowOff>9525</xdr:rowOff>
    </xdr:to>
    <xdr:graphicFrame macro="">
      <xdr:nvGraphicFramePr>
        <xdr:cNvPr id="195" name="Gráfico 194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0</xdr:colOff>
      <xdr:row>276</xdr:row>
      <xdr:rowOff>0</xdr:rowOff>
    </xdr:from>
    <xdr:to>
      <xdr:col>11</xdr:col>
      <xdr:colOff>19050</xdr:colOff>
      <xdr:row>296</xdr:row>
      <xdr:rowOff>285750</xdr:rowOff>
    </xdr:to>
    <xdr:graphicFrame macro="">
      <xdr:nvGraphicFramePr>
        <xdr:cNvPr id="198" name="Gráfico 197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9525</xdr:colOff>
      <xdr:row>297</xdr:row>
      <xdr:rowOff>28575</xdr:rowOff>
    </xdr:from>
    <xdr:to>
      <xdr:col>11</xdr:col>
      <xdr:colOff>19050</xdr:colOff>
      <xdr:row>314</xdr:row>
      <xdr:rowOff>33565</xdr:rowOff>
    </xdr:to>
    <xdr:graphicFrame macro="">
      <xdr:nvGraphicFramePr>
        <xdr:cNvPr id="199" name="Gráfico 198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0</xdr:colOff>
      <xdr:row>316</xdr:row>
      <xdr:rowOff>0</xdr:rowOff>
    </xdr:from>
    <xdr:to>
      <xdr:col>10</xdr:col>
      <xdr:colOff>971550</xdr:colOff>
      <xdr:row>333</xdr:row>
      <xdr:rowOff>33111</xdr:rowOff>
    </xdr:to>
    <xdr:graphicFrame macro="">
      <xdr:nvGraphicFramePr>
        <xdr:cNvPr id="200" name="Gráfico 199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0</xdr:colOff>
      <xdr:row>440</xdr:row>
      <xdr:rowOff>0</xdr:rowOff>
    </xdr:from>
    <xdr:to>
      <xdr:col>11</xdr:col>
      <xdr:colOff>962025</xdr:colOff>
      <xdr:row>448</xdr:row>
      <xdr:rowOff>25400</xdr:rowOff>
    </xdr:to>
    <xdr:graphicFrame macro="">
      <xdr:nvGraphicFramePr>
        <xdr:cNvPr id="201" name="Gráfico 200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0</xdr:colOff>
      <xdr:row>500</xdr:row>
      <xdr:rowOff>0</xdr:rowOff>
    </xdr:from>
    <xdr:to>
      <xdr:col>11</xdr:col>
      <xdr:colOff>962025</xdr:colOff>
      <xdr:row>508</xdr:row>
      <xdr:rowOff>12700</xdr:rowOff>
    </xdr:to>
    <xdr:graphicFrame macro="">
      <xdr:nvGraphicFramePr>
        <xdr:cNvPr id="202" name="Gráfico 201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629</xdr:row>
      <xdr:rowOff>0</xdr:rowOff>
    </xdr:from>
    <xdr:to>
      <xdr:col>11</xdr:col>
      <xdr:colOff>979488</xdr:colOff>
      <xdr:row>637</xdr:row>
      <xdr:rowOff>25400</xdr:rowOff>
    </xdr:to>
    <xdr:graphicFrame macro="">
      <xdr:nvGraphicFramePr>
        <xdr:cNvPr id="130" name="Gráfico 129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655</xdr:row>
      <xdr:rowOff>0</xdr:rowOff>
    </xdr:from>
    <xdr:to>
      <xdr:col>11</xdr:col>
      <xdr:colOff>979488</xdr:colOff>
      <xdr:row>663</xdr:row>
      <xdr:rowOff>12700</xdr:rowOff>
    </xdr:to>
    <xdr:graphicFrame macro="">
      <xdr:nvGraphicFramePr>
        <xdr:cNvPr id="203" name="Gráfico 202">
          <a:extLst>
            <a:ext uri="{FF2B5EF4-FFF2-40B4-BE49-F238E27FC236}">
              <a16:creationId xmlns="" xmlns:a16="http://schemas.microsoft.com/office/drawing/2014/main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756</xdr:row>
      <xdr:rowOff>0</xdr:rowOff>
    </xdr:from>
    <xdr:to>
      <xdr:col>11</xdr:col>
      <xdr:colOff>979488</xdr:colOff>
      <xdr:row>764</xdr:row>
      <xdr:rowOff>25401</xdr:rowOff>
    </xdr:to>
    <xdr:graphicFrame macro="">
      <xdr:nvGraphicFramePr>
        <xdr:cNvPr id="204" name="Gráfico 203">
          <a:extLst>
            <a:ext uri="{FF2B5EF4-FFF2-40B4-BE49-F238E27FC236}">
              <a16:creationId xmlns="" xmlns:a16="http://schemas.microsoft.com/office/drawing/2014/main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782</xdr:row>
      <xdr:rowOff>0</xdr:rowOff>
    </xdr:from>
    <xdr:to>
      <xdr:col>11</xdr:col>
      <xdr:colOff>979488</xdr:colOff>
      <xdr:row>790</xdr:row>
      <xdr:rowOff>12700</xdr:rowOff>
    </xdr:to>
    <xdr:graphicFrame macro="">
      <xdr:nvGraphicFramePr>
        <xdr:cNvPr id="205" name="Gráfico 204">
          <a:extLst>
            <a:ext uri="{FF2B5EF4-FFF2-40B4-BE49-F238E27FC236}">
              <a16:creationId xmlns="" xmlns:a16="http://schemas.microsoft.com/office/drawing/2014/main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883</xdr:row>
      <xdr:rowOff>0</xdr:rowOff>
    </xdr:from>
    <xdr:to>
      <xdr:col>11</xdr:col>
      <xdr:colOff>979488</xdr:colOff>
      <xdr:row>891</xdr:row>
      <xdr:rowOff>25401</xdr:rowOff>
    </xdr:to>
    <xdr:graphicFrame macro="">
      <xdr:nvGraphicFramePr>
        <xdr:cNvPr id="206" name="Gráfico 205">
          <a:extLst>
            <a:ext uri="{FF2B5EF4-FFF2-40B4-BE49-F238E27FC236}">
              <a16:creationId xmlns="" xmlns:a16="http://schemas.microsoft.com/office/drawing/2014/main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909</xdr:row>
      <xdr:rowOff>0</xdr:rowOff>
    </xdr:from>
    <xdr:to>
      <xdr:col>11</xdr:col>
      <xdr:colOff>979488</xdr:colOff>
      <xdr:row>917</xdr:row>
      <xdr:rowOff>12700</xdr:rowOff>
    </xdr:to>
    <xdr:graphicFrame macro="">
      <xdr:nvGraphicFramePr>
        <xdr:cNvPr id="207" name="Gráfico 206">
          <a:extLst>
            <a:ext uri="{FF2B5EF4-FFF2-40B4-BE49-F238E27FC236}">
              <a16:creationId xmlns="" xmlns:a16="http://schemas.microsoft.com/office/drawing/2014/main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1010</xdr:row>
      <xdr:rowOff>0</xdr:rowOff>
    </xdr:from>
    <xdr:to>
      <xdr:col>11</xdr:col>
      <xdr:colOff>979488</xdr:colOff>
      <xdr:row>1018</xdr:row>
      <xdr:rowOff>25401</xdr:rowOff>
    </xdr:to>
    <xdr:graphicFrame macro="">
      <xdr:nvGraphicFramePr>
        <xdr:cNvPr id="208" name="Gráfico 207">
          <a:extLst>
            <a:ext uri="{FF2B5EF4-FFF2-40B4-BE49-F238E27FC236}">
              <a16:creationId xmlns="" xmlns:a16="http://schemas.microsoft.com/office/drawing/2014/main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1036</xdr:row>
      <xdr:rowOff>0</xdr:rowOff>
    </xdr:from>
    <xdr:to>
      <xdr:col>11</xdr:col>
      <xdr:colOff>979488</xdr:colOff>
      <xdr:row>1044</xdr:row>
      <xdr:rowOff>12700</xdr:rowOff>
    </xdr:to>
    <xdr:graphicFrame macro="">
      <xdr:nvGraphicFramePr>
        <xdr:cNvPr id="209" name="Gráfico 208">
          <a:extLst>
            <a:ext uri="{FF2B5EF4-FFF2-40B4-BE49-F238E27FC236}">
              <a16:creationId xmlns="" xmlns:a16="http://schemas.microsoft.com/office/drawing/2014/main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0</xdr:colOff>
      <xdr:row>1137</xdr:row>
      <xdr:rowOff>0</xdr:rowOff>
    </xdr:from>
    <xdr:to>
      <xdr:col>11</xdr:col>
      <xdr:colOff>979488</xdr:colOff>
      <xdr:row>1145</xdr:row>
      <xdr:rowOff>25401</xdr:rowOff>
    </xdr:to>
    <xdr:graphicFrame macro="">
      <xdr:nvGraphicFramePr>
        <xdr:cNvPr id="210" name="Gráfico 209">
          <a:extLst>
            <a:ext uri="{FF2B5EF4-FFF2-40B4-BE49-F238E27FC236}">
              <a16:creationId xmlns="" xmlns:a16="http://schemas.microsoft.com/office/drawing/2014/main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1163</xdr:row>
      <xdr:rowOff>0</xdr:rowOff>
    </xdr:from>
    <xdr:to>
      <xdr:col>11</xdr:col>
      <xdr:colOff>979488</xdr:colOff>
      <xdr:row>1171</xdr:row>
      <xdr:rowOff>12700</xdr:rowOff>
    </xdr:to>
    <xdr:graphicFrame macro="">
      <xdr:nvGraphicFramePr>
        <xdr:cNvPr id="211" name="Gráfico 210">
          <a:extLst>
            <a:ext uri="{FF2B5EF4-FFF2-40B4-BE49-F238E27FC236}">
              <a16:creationId xmlns="" xmlns:a16="http://schemas.microsoft.com/office/drawing/2014/main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1264</xdr:row>
      <xdr:rowOff>0</xdr:rowOff>
    </xdr:from>
    <xdr:to>
      <xdr:col>11</xdr:col>
      <xdr:colOff>979488</xdr:colOff>
      <xdr:row>1272</xdr:row>
      <xdr:rowOff>25401</xdr:rowOff>
    </xdr:to>
    <xdr:graphicFrame macro="">
      <xdr:nvGraphicFramePr>
        <xdr:cNvPr id="212" name="Gráfico 211">
          <a:extLst>
            <a:ext uri="{FF2B5EF4-FFF2-40B4-BE49-F238E27FC236}">
              <a16:creationId xmlns="" xmlns:a16="http://schemas.microsoft.com/office/drawing/2014/main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1290</xdr:row>
      <xdr:rowOff>19050</xdr:rowOff>
    </xdr:from>
    <xdr:to>
      <xdr:col>11</xdr:col>
      <xdr:colOff>979488</xdr:colOff>
      <xdr:row>1298</xdr:row>
      <xdr:rowOff>31750</xdr:rowOff>
    </xdr:to>
    <xdr:graphicFrame macro="">
      <xdr:nvGraphicFramePr>
        <xdr:cNvPr id="213" name="Gráfico 212">
          <a:extLst>
            <a:ext uri="{FF2B5EF4-FFF2-40B4-BE49-F238E27FC236}">
              <a16:creationId xmlns="" xmlns:a16="http://schemas.microsoft.com/office/drawing/2014/main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1391</xdr:row>
      <xdr:rowOff>0</xdr:rowOff>
    </xdr:from>
    <xdr:to>
      <xdr:col>11</xdr:col>
      <xdr:colOff>979488</xdr:colOff>
      <xdr:row>1399</xdr:row>
      <xdr:rowOff>25401</xdr:rowOff>
    </xdr:to>
    <xdr:graphicFrame macro="">
      <xdr:nvGraphicFramePr>
        <xdr:cNvPr id="214" name="Gráfico 213">
          <a:extLst>
            <a:ext uri="{FF2B5EF4-FFF2-40B4-BE49-F238E27FC236}">
              <a16:creationId xmlns="" xmlns:a16="http://schemas.microsoft.com/office/drawing/2014/main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1417</xdr:row>
      <xdr:rowOff>0</xdr:rowOff>
    </xdr:from>
    <xdr:to>
      <xdr:col>11</xdr:col>
      <xdr:colOff>979488</xdr:colOff>
      <xdr:row>1425</xdr:row>
      <xdr:rowOff>12700</xdr:rowOff>
    </xdr:to>
    <xdr:graphicFrame macro="">
      <xdr:nvGraphicFramePr>
        <xdr:cNvPr id="215" name="Gráfico 214">
          <a:extLst>
            <a:ext uri="{FF2B5EF4-FFF2-40B4-BE49-F238E27FC236}">
              <a16:creationId xmlns="" xmlns:a16="http://schemas.microsoft.com/office/drawing/2014/main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1/8.-%20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OSTO 2021"/>
      <sheetName val="Hoja1"/>
    </sheetNames>
    <sheetDataSet>
      <sheetData sheetId="0"/>
      <sheetData sheetId="1">
        <row r="3">
          <cell r="A3" t="str">
            <v>Ceuta</v>
          </cell>
          <cell r="B3">
            <v>7.8954541909151995E-4</v>
          </cell>
        </row>
        <row r="4">
          <cell r="A4" t="str">
            <v>Melilla</v>
          </cell>
          <cell r="B4">
            <v>8.6146135310849004E-4</v>
          </cell>
        </row>
        <row r="5">
          <cell r="A5" t="str">
            <v>Canarias</v>
          </cell>
          <cell r="B5">
            <v>6.1865178573709996E-3</v>
          </cell>
        </row>
        <row r="6">
          <cell r="A6" t="str">
            <v>Baleares (Islas)</v>
          </cell>
          <cell r="B6">
            <v>6.3404291305837E-3</v>
          </cell>
        </row>
        <row r="7">
          <cell r="A7" t="str">
            <v>Rioja (La)</v>
          </cell>
          <cell r="B7">
            <v>8.7669373438623993E-3</v>
          </cell>
        </row>
        <row r="8">
          <cell r="A8" t="str">
            <v>Navarra (Comunidad Foral de)</v>
          </cell>
          <cell r="B8">
            <v>1.6900131322435001E-2</v>
          </cell>
        </row>
        <row r="9">
          <cell r="A9" t="str">
            <v>Extremadura</v>
          </cell>
          <cell r="B9">
            <v>1.9413764299090999E-2</v>
          </cell>
        </row>
        <row r="10">
          <cell r="A10" t="str">
            <v>Aragón</v>
          </cell>
          <cell r="B10">
            <v>2.2289498836252999E-2</v>
          </cell>
        </row>
        <row r="11">
          <cell r="A11" t="str">
            <v>Murcia (Región de)</v>
          </cell>
          <cell r="B11">
            <v>2.3757648926275E-2</v>
          </cell>
        </row>
        <row r="12">
          <cell r="A12" t="str">
            <v>Cantabria</v>
          </cell>
          <cell r="B12">
            <v>2.6351324777943001E-2</v>
          </cell>
        </row>
        <row r="13">
          <cell r="A13" t="str">
            <v>Castilla - La Mancha</v>
          </cell>
          <cell r="B13">
            <v>3.4817265043513998E-2</v>
          </cell>
        </row>
        <row r="14">
          <cell r="A14" t="str">
            <v>Galicia</v>
          </cell>
          <cell r="B14">
            <v>4.5773705408529E-2</v>
          </cell>
        </row>
        <row r="15">
          <cell r="A15" t="str">
            <v>Asturias (Principado de)</v>
          </cell>
          <cell r="B15">
            <v>6.5325818872705999E-2</v>
          </cell>
        </row>
        <row r="16">
          <cell r="A16" t="str">
            <v>País Vasco</v>
          </cell>
          <cell r="B16">
            <v>8.1576574881620997E-2</v>
          </cell>
        </row>
        <row r="17">
          <cell r="A17" t="str">
            <v>Comunidad Valenciana</v>
          </cell>
          <cell r="B17">
            <v>8.4128943116374005E-2</v>
          </cell>
        </row>
        <row r="18">
          <cell r="A18" t="str">
            <v>Castilla y León</v>
          </cell>
          <cell r="B18">
            <v>0.10696668726817</v>
          </cell>
        </row>
        <row r="19">
          <cell r="A19" t="str">
            <v>Andalucía</v>
          </cell>
          <cell r="B19">
            <v>0.11274216961283</v>
          </cell>
        </row>
        <row r="20">
          <cell r="A20" t="str">
            <v>Cataluña</v>
          </cell>
          <cell r="B20">
            <v>0.11690005628256001</v>
          </cell>
        </row>
        <row r="21">
          <cell r="A21" t="str">
            <v>Madrid (Comunidad de)</v>
          </cell>
          <cell r="B21">
            <v>0.22011152024769001</v>
          </cell>
        </row>
        <row r="25">
          <cell r="A25" t="str">
            <v>Melilla</v>
          </cell>
          <cell r="B25">
            <v>5.2723228917671001E-4</v>
          </cell>
        </row>
        <row r="26">
          <cell r="A26" t="str">
            <v>Ceuta</v>
          </cell>
          <cell r="B26">
            <v>8.1571986173760002E-4</v>
          </cell>
        </row>
        <row r="27">
          <cell r="A27" t="str">
            <v>Baleares (Islas)</v>
          </cell>
          <cell r="B27">
            <v>5.6084260711591997E-3</v>
          </cell>
        </row>
        <row r="28">
          <cell r="A28" t="str">
            <v>Canarias</v>
          </cell>
          <cell r="B28">
            <v>6.7785703778238003E-3</v>
          </cell>
        </row>
        <row r="29">
          <cell r="A29" t="str">
            <v>Rioja (La)</v>
          </cell>
          <cell r="B29">
            <v>9.9140671008084002E-3</v>
          </cell>
        </row>
        <row r="30">
          <cell r="A30" t="str">
            <v>Murcia (Región de)</v>
          </cell>
          <cell r="B30">
            <v>1.486193703829E-2</v>
          </cell>
        </row>
        <row r="31">
          <cell r="A31" t="str">
            <v>Navarra (Comunidad Foral de)</v>
          </cell>
          <cell r="B31">
            <v>1.6677384464296001E-2</v>
          </cell>
        </row>
        <row r="32">
          <cell r="A32" t="str">
            <v>Extremadura</v>
          </cell>
          <cell r="B32">
            <v>2.0353904179658999E-2</v>
          </cell>
        </row>
        <row r="33">
          <cell r="A33" t="str">
            <v>Aragón</v>
          </cell>
          <cell r="B33">
            <v>2.0670036396055001E-2</v>
          </cell>
        </row>
        <row r="34">
          <cell r="A34" t="str">
            <v>Cantabria</v>
          </cell>
          <cell r="B34">
            <v>2.7523950032762999E-2</v>
          </cell>
        </row>
        <row r="35">
          <cell r="A35" t="str">
            <v>Castilla - La Mancha</v>
          </cell>
          <cell r="B35">
            <v>3.8471237132479998E-2</v>
          </cell>
        </row>
        <row r="36">
          <cell r="A36" t="str">
            <v>Comunidad Valenciana</v>
          </cell>
          <cell r="B36">
            <v>5.6136546875351002E-2</v>
          </cell>
        </row>
        <row r="37">
          <cell r="A37" t="str">
            <v>Galicia</v>
          </cell>
          <cell r="B37">
            <v>5.8119373030223999E-2</v>
          </cell>
        </row>
        <row r="38">
          <cell r="A38" t="str">
            <v>Asturias (Principado de)</v>
          </cell>
          <cell r="B38">
            <v>5.8671690518973002E-2</v>
          </cell>
        </row>
        <row r="39">
          <cell r="A39" t="str">
            <v>País Vasco</v>
          </cell>
          <cell r="B39">
            <v>6.3689070171128001E-2</v>
          </cell>
        </row>
        <row r="40">
          <cell r="A40" t="str">
            <v>Cataluña</v>
          </cell>
          <cell r="B40">
            <v>7.3154507077382996E-2</v>
          </cell>
        </row>
        <row r="41">
          <cell r="A41" t="str">
            <v>Andalucía</v>
          </cell>
          <cell r="B41">
            <v>7.4299013620143003E-2</v>
          </cell>
        </row>
        <row r="42">
          <cell r="A42" t="str">
            <v>Castilla y León</v>
          </cell>
          <cell r="B42">
            <v>0.21476196255192001</v>
          </cell>
        </row>
        <row r="43">
          <cell r="A43" t="str">
            <v>Madrid (Comunidad de)</v>
          </cell>
          <cell r="B43">
            <v>0.23896537121063</v>
          </cell>
        </row>
        <row r="47">
          <cell r="A47" t="str">
            <v>Resto de América</v>
          </cell>
          <cell r="B47">
            <v>3.1629398573108002E-2</v>
          </cell>
        </row>
        <row r="48">
          <cell r="A48" t="str">
            <v>Resto del mundo</v>
          </cell>
          <cell r="B48">
            <v>3.8802607502043E-2</v>
          </cell>
        </row>
        <row r="49">
          <cell r="A49" t="str">
            <v>Resto de Europa</v>
          </cell>
          <cell r="B49">
            <v>8.5158315319804001E-2</v>
          </cell>
        </row>
        <row r="50">
          <cell r="A50" t="str">
            <v>Canadá</v>
          </cell>
          <cell r="B50">
            <v>3.0296438747007999E-3</v>
          </cell>
        </row>
        <row r="51">
          <cell r="A51" t="str">
            <v>China</v>
          </cell>
          <cell r="B51">
            <v>4.6793026461985996E-3</v>
          </cell>
        </row>
        <row r="52">
          <cell r="A52" t="str">
            <v>Japón</v>
          </cell>
          <cell r="B52">
            <v>6.5781488266596E-3</v>
          </cell>
        </row>
        <row r="53">
          <cell r="A53" t="str">
            <v>Brasil</v>
          </cell>
          <cell r="B53">
            <v>8.1343979242576997E-3</v>
          </cell>
        </row>
        <row r="54">
          <cell r="A54" t="str">
            <v>Méjico</v>
          </cell>
          <cell r="B54">
            <v>1.4679875549371E-2</v>
          </cell>
        </row>
        <row r="55">
          <cell r="A55" t="str">
            <v>EEUU</v>
          </cell>
          <cell r="B55">
            <v>2.8881194271793999E-2</v>
          </cell>
        </row>
        <row r="56">
          <cell r="A56" t="str">
            <v>Italia</v>
          </cell>
          <cell r="B56">
            <v>6.7531896708653005E-2</v>
          </cell>
        </row>
        <row r="57">
          <cell r="A57" t="str">
            <v>Reino Unido</v>
          </cell>
          <cell r="B57">
            <v>6.8317388642158E-2</v>
          </cell>
        </row>
        <row r="58">
          <cell r="A58" t="str">
            <v>Alemania</v>
          </cell>
          <cell r="B58">
            <v>6.8954505829768004E-2</v>
          </cell>
        </row>
        <row r="59">
          <cell r="A59" t="str">
            <v>Benelux (Bélgica, Holanda y Luxemburgo)</v>
          </cell>
          <cell r="B59">
            <v>0.10030371646325</v>
          </cell>
        </row>
        <row r="60">
          <cell r="A60" t="str">
            <v>Portugal</v>
          </cell>
          <cell r="B60">
            <v>0.16365179864345</v>
          </cell>
        </row>
        <row r="61">
          <cell r="A61" t="str">
            <v>Francia</v>
          </cell>
          <cell r="B61">
            <v>0.30966780922478998</v>
          </cell>
        </row>
        <row r="65">
          <cell r="A65" t="str">
            <v>Resto de América</v>
          </cell>
          <cell r="B65">
            <v>4.029402015058E-2</v>
          </cell>
        </row>
        <row r="66">
          <cell r="A66" t="str">
            <v>Resto del mundo</v>
          </cell>
          <cell r="B66">
            <v>4.2540598802006002E-2</v>
          </cell>
        </row>
        <row r="67">
          <cell r="A67" t="str">
            <v>Resto de Europa</v>
          </cell>
          <cell r="B67">
            <v>0.10124736564698</v>
          </cell>
        </row>
        <row r="68">
          <cell r="A68" t="str">
            <v>Canadá</v>
          </cell>
          <cell r="B68">
            <v>3.5930811078980999E-3</v>
          </cell>
        </row>
        <row r="69">
          <cell r="A69" t="str">
            <v>Japón</v>
          </cell>
          <cell r="B69">
            <v>5.8727896525636002E-3</v>
          </cell>
        </row>
        <row r="70">
          <cell r="A70" t="str">
            <v>Brasil</v>
          </cell>
          <cell r="B70">
            <v>8.8654606186680009E-3</v>
          </cell>
        </row>
        <row r="71">
          <cell r="A71" t="str">
            <v>China</v>
          </cell>
          <cell r="B71">
            <v>8.9021527563806994E-3</v>
          </cell>
        </row>
        <row r="72">
          <cell r="A72" t="str">
            <v>Méjico</v>
          </cell>
          <cell r="B72">
            <v>1.517688464437E-2</v>
          </cell>
        </row>
        <row r="73">
          <cell r="A73" t="str">
            <v>EEUU</v>
          </cell>
          <cell r="B73">
            <v>3.4955417931077003E-2</v>
          </cell>
        </row>
        <row r="74">
          <cell r="A74" t="str">
            <v>Italia</v>
          </cell>
          <cell r="B74">
            <v>5.8435290075365999E-2</v>
          </cell>
        </row>
        <row r="75">
          <cell r="A75" t="str">
            <v>Alemania</v>
          </cell>
          <cell r="B75">
            <v>7.5616186120320006E-2</v>
          </cell>
        </row>
        <row r="76">
          <cell r="A76" t="str">
            <v>Reino Unido</v>
          </cell>
          <cell r="B76">
            <v>7.8190363345062006E-2</v>
          </cell>
        </row>
        <row r="77">
          <cell r="A77" t="str">
            <v>Benelux (Bélgica, Holanda y Luxemburgo)</v>
          </cell>
          <cell r="B77">
            <v>0.10062545319318</v>
          </cell>
        </row>
        <row r="78">
          <cell r="A78" t="str">
            <v>Portugal</v>
          </cell>
          <cell r="B78">
            <v>0.17107796990092</v>
          </cell>
        </row>
        <row r="79">
          <cell r="A79" t="str">
            <v>Francia</v>
          </cell>
          <cell r="B79">
            <v>0.25460696605462002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2020</v>
          </cell>
          <cell r="B83">
            <v>440226</v>
          </cell>
          <cell r="C83">
            <v>530752</v>
          </cell>
          <cell r="D83">
            <v>223135</v>
          </cell>
          <cell r="E83">
            <v>0</v>
          </cell>
          <cell r="F83">
            <v>12656</v>
          </cell>
          <cell r="G83">
            <v>96672</v>
          </cell>
          <cell r="H83">
            <v>437556</v>
          </cell>
          <cell r="I83">
            <v>516707</v>
          </cell>
          <cell r="J83">
            <v>292947</v>
          </cell>
          <cell r="K83">
            <v>205905</v>
          </cell>
          <cell r="L83">
            <v>88453</v>
          </cell>
          <cell r="M83">
            <v>79551</v>
          </cell>
        </row>
        <row r="84">
          <cell r="A84" t="str">
            <v>AÑO 2021</v>
          </cell>
          <cell r="B84">
            <v>57114</v>
          </cell>
          <cell r="C84">
            <v>67786</v>
          </cell>
          <cell r="D84">
            <v>136280</v>
          </cell>
          <cell r="E84">
            <v>157426</v>
          </cell>
          <cell r="F84">
            <v>242658</v>
          </cell>
          <cell r="G84">
            <v>405990</v>
          </cell>
          <cell r="H84">
            <v>644699</v>
          </cell>
          <cell r="I84">
            <v>1012502</v>
          </cell>
          <cell r="J84"/>
          <cell r="K84"/>
          <cell r="L84"/>
          <cell r="M84"/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2020</v>
          </cell>
          <cell r="B88">
            <v>721404</v>
          </cell>
          <cell r="C88">
            <v>852942</v>
          </cell>
          <cell r="D88">
            <v>377922</v>
          </cell>
          <cell r="E88">
            <v>0</v>
          </cell>
          <cell r="F88">
            <v>40337</v>
          </cell>
          <cell r="G88">
            <v>185143</v>
          </cell>
          <cell r="H88">
            <v>870779</v>
          </cell>
          <cell r="I88">
            <v>1149010</v>
          </cell>
          <cell r="J88">
            <v>490417</v>
          </cell>
          <cell r="K88">
            <v>332813</v>
          </cell>
          <cell r="L88">
            <v>160643</v>
          </cell>
          <cell r="M88">
            <v>144045</v>
          </cell>
        </row>
        <row r="89">
          <cell r="A89" t="str">
            <v>AÑO 2021</v>
          </cell>
          <cell r="B89">
            <v>114795</v>
          </cell>
          <cell r="C89">
            <v>129060</v>
          </cell>
          <cell r="D89">
            <v>230578</v>
          </cell>
          <cell r="E89">
            <v>283640</v>
          </cell>
          <cell r="F89">
            <v>417470</v>
          </cell>
          <cell r="G89">
            <v>667576</v>
          </cell>
          <cell r="H89">
            <v>1171284</v>
          </cell>
          <cell r="I89">
            <v>1834134</v>
          </cell>
          <cell r="J89"/>
          <cell r="K89"/>
          <cell r="L89"/>
          <cell r="M89"/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2020</v>
          </cell>
          <cell r="B95">
            <v>338158</v>
          </cell>
          <cell r="C95">
            <v>395133</v>
          </cell>
          <cell r="D95">
            <v>163990</v>
          </cell>
          <cell r="E95">
            <v>0</v>
          </cell>
          <cell r="F95">
            <v>10559</v>
          </cell>
          <cell r="G95">
            <v>65355</v>
          </cell>
          <cell r="H95">
            <v>273321</v>
          </cell>
          <cell r="I95">
            <v>333403</v>
          </cell>
          <cell r="J95">
            <v>209731</v>
          </cell>
          <cell r="K95">
            <v>164809</v>
          </cell>
          <cell r="L95">
            <v>73473</v>
          </cell>
          <cell r="M95">
            <v>64933</v>
          </cell>
        </row>
        <row r="96">
          <cell r="A96" t="str">
            <v>AÑO 2021</v>
          </cell>
          <cell r="B96">
            <v>45926</v>
          </cell>
          <cell r="C96">
            <v>58712</v>
          </cell>
          <cell r="D96">
            <v>112028</v>
          </cell>
          <cell r="E96">
            <v>123418</v>
          </cell>
          <cell r="F96">
            <v>188872</v>
          </cell>
          <cell r="G96">
            <v>307630</v>
          </cell>
          <cell r="H96">
            <v>435484</v>
          </cell>
          <cell r="I96">
            <v>686947</v>
          </cell>
          <cell r="J96"/>
          <cell r="K96"/>
          <cell r="L96"/>
          <cell r="M96"/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2020</v>
          </cell>
          <cell r="B100">
            <v>535902</v>
          </cell>
          <cell r="C100">
            <v>607166</v>
          </cell>
          <cell r="D100">
            <v>268143</v>
          </cell>
          <cell r="E100">
            <v>0</v>
          </cell>
          <cell r="F100">
            <v>30083</v>
          </cell>
          <cell r="G100">
            <v>115777</v>
          </cell>
          <cell r="H100">
            <v>435343</v>
          </cell>
          <cell r="I100">
            <v>563996</v>
          </cell>
          <cell r="J100">
            <v>321495</v>
          </cell>
          <cell r="K100">
            <v>254237</v>
          </cell>
          <cell r="L100">
            <v>128476</v>
          </cell>
          <cell r="M100">
            <v>107560</v>
          </cell>
        </row>
        <row r="101">
          <cell r="A101" t="str">
            <v>AÑO 2021</v>
          </cell>
          <cell r="B101">
            <v>86247</v>
          </cell>
          <cell r="C101">
            <v>103742</v>
          </cell>
          <cell r="D101">
            <v>174988</v>
          </cell>
          <cell r="E101">
            <v>201934</v>
          </cell>
          <cell r="F101">
            <v>295180</v>
          </cell>
          <cell r="G101">
            <v>459231</v>
          </cell>
          <cell r="H101">
            <v>666051</v>
          </cell>
          <cell r="I101">
            <v>1036390</v>
          </cell>
          <cell r="J101"/>
          <cell r="K101"/>
          <cell r="L101"/>
          <cell r="M101"/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2020</v>
          </cell>
          <cell r="B107">
            <v>8437</v>
          </cell>
          <cell r="C107">
            <v>9817</v>
          </cell>
          <cell r="D107">
            <v>7419</v>
          </cell>
          <cell r="E107">
            <v>0</v>
          </cell>
          <cell r="F107">
            <v>293</v>
          </cell>
          <cell r="G107">
            <v>1778</v>
          </cell>
          <cell r="H107">
            <v>7603</v>
          </cell>
          <cell r="I107">
            <v>8963</v>
          </cell>
          <cell r="J107">
            <v>7161</v>
          </cell>
          <cell r="K107">
            <v>3788</v>
          </cell>
          <cell r="L107">
            <v>1526</v>
          </cell>
          <cell r="M107">
            <v>1238</v>
          </cell>
        </row>
        <row r="108">
          <cell r="A108" t="str">
            <v>AÑO 2021</v>
          </cell>
          <cell r="B108">
            <v>1269</v>
          </cell>
          <cell r="C108">
            <v>1156</v>
          </cell>
          <cell r="D108">
            <v>1818</v>
          </cell>
          <cell r="E108">
            <v>2455</v>
          </cell>
          <cell r="F108">
            <v>3553</v>
          </cell>
          <cell r="G108">
            <v>6806</v>
          </cell>
          <cell r="H108">
            <v>7503</v>
          </cell>
          <cell r="I108">
            <v>16468</v>
          </cell>
          <cell r="J108"/>
          <cell r="K108"/>
          <cell r="L108"/>
          <cell r="M108"/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2020</v>
          </cell>
          <cell r="B112">
            <v>24298</v>
          </cell>
          <cell r="C112">
            <v>22084</v>
          </cell>
          <cell r="D112">
            <v>14336</v>
          </cell>
          <cell r="E112">
            <v>0</v>
          </cell>
          <cell r="F112">
            <v>3069</v>
          </cell>
          <cell r="G112">
            <v>5579</v>
          </cell>
          <cell r="H112">
            <v>14008</v>
          </cell>
          <cell r="I112">
            <v>16246</v>
          </cell>
          <cell r="J112">
            <v>13676</v>
          </cell>
          <cell r="K112">
            <v>7648</v>
          </cell>
          <cell r="L112">
            <v>4331</v>
          </cell>
          <cell r="M112">
            <v>3669</v>
          </cell>
        </row>
        <row r="113">
          <cell r="A113" t="str">
            <v>AÑO 2021</v>
          </cell>
          <cell r="B113">
            <v>3268</v>
          </cell>
          <cell r="C113">
            <v>3345</v>
          </cell>
          <cell r="D113">
            <v>6429</v>
          </cell>
          <cell r="E113">
            <v>6123</v>
          </cell>
          <cell r="F113">
            <v>9655</v>
          </cell>
          <cell r="G113">
            <v>14450</v>
          </cell>
          <cell r="H113">
            <v>14910</v>
          </cell>
          <cell r="I113">
            <v>27061</v>
          </cell>
          <cell r="J113"/>
          <cell r="K113"/>
          <cell r="L113"/>
          <cell r="M113"/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2020</v>
          </cell>
          <cell r="B120">
            <v>49718</v>
          </cell>
          <cell r="C120">
            <v>66943</v>
          </cell>
          <cell r="D120">
            <v>23099</v>
          </cell>
          <cell r="E120">
            <v>0</v>
          </cell>
          <cell r="F120">
            <v>648</v>
          </cell>
          <cell r="G120">
            <v>11081</v>
          </cell>
          <cell r="H120">
            <v>73573</v>
          </cell>
          <cell r="I120">
            <v>81225</v>
          </cell>
          <cell r="J120">
            <v>39769</v>
          </cell>
          <cell r="K120">
            <v>21047</v>
          </cell>
          <cell r="L120">
            <v>5014</v>
          </cell>
          <cell r="M120">
            <v>7312</v>
          </cell>
        </row>
        <row r="121">
          <cell r="A121" t="str">
            <v>AÑO 2021</v>
          </cell>
          <cell r="B121">
            <v>3374</v>
          </cell>
          <cell r="C121">
            <v>3513</v>
          </cell>
          <cell r="D121">
            <v>11511</v>
          </cell>
          <cell r="E121">
            <v>15359</v>
          </cell>
          <cell r="F121">
            <v>25587</v>
          </cell>
          <cell r="G121">
            <v>39627</v>
          </cell>
          <cell r="H121">
            <v>96991</v>
          </cell>
          <cell r="I121">
            <v>158931</v>
          </cell>
          <cell r="J121"/>
          <cell r="K121"/>
          <cell r="L121"/>
          <cell r="M121"/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2020</v>
          </cell>
          <cell r="B125">
            <v>82408</v>
          </cell>
          <cell r="C125">
            <v>115350</v>
          </cell>
          <cell r="D125">
            <v>37658</v>
          </cell>
          <cell r="E125">
            <v>0</v>
          </cell>
          <cell r="F125">
            <v>1812</v>
          </cell>
          <cell r="G125">
            <v>23157</v>
          </cell>
          <cell r="H125">
            <v>199755</v>
          </cell>
          <cell r="I125">
            <v>283744</v>
          </cell>
          <cell r="J125">
            <v>78812</v>
          </cell>
          <cell r="K125">
            <v>39101</v>
          </cell>
          <cell r="L125">
            <v>8388</v>
          </cell>
          <cell r="M125">
            <v>14158</v>
          </cell>
        </row>
        <row r="126">
          <cell r="A126" t="str">
            <v>AÑO 2021</v>
          </cell>
          <cell r="B126">
            <v>7649</v>
          </cell>
          <cell r="C126">
            <v>8259</v>
          </cell>
          <cell r="D126">
            <v>23235</v>
          </cell>
          <cell r="E126">
            <v>30482</v>
          </cell>
          <cell r="F126">
            <v>46524</v>
          </cell>
          <cell r="G126">
            <v>72268</v>
          </cell>
          <cell r="H126">
            <v>230258</v>
          </cell>
          <cell r="I126">
            <v>405040</v>
          </cell>
          <cell r="J126"/>
          <cell r="K126"/>
          <cell r="L126"/>
          <cell r="M126"/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2020</v>
          </cell>
          <cell r="B132">
            <v>5028</v>
          </cell>
          <cell r="C132">
            <v>5147</v>
          </cell>
          <cell r="D132">
            <v>3707</v>
          </cell>
          <cell r="E132">
            <v>0</v>
          </cell>
          <cell r="F132">
            <v>124</v>
          </cell>
          <cell r="G132">
            <v>6699</v>
          </cell>
          <cell r="H132">
            <v>37894</v>
          </cell>
          <cell r="I132">
            <v>44784</v>
          </cell>
          <cell r="J132">
            <v>12040</v>
          </cell>
          <cell r="K132">
            <v>2719</v>
          </cell>
          <cell r="L132">
            <v>513</v>
          </cell>
          <cell r="M132">
            <v>124</v>
          </cell>
        </row>
        <row r="133">
          <cell r="A133" t="str">
            <v>AÑO 2021</v>
          </cell>
          <cell r="B133">
            <v>42</v>
          </cell>
          <cell r="C133">
            <v>127</v>
          </cell>
          <cell r="D133">
            <v>2213</v>
          </cell>
          <cell r="E133">
            <v>2549</v>
          </cell>
          <cell r="F133">
            <v>6340</v>
          </cell>
          <cell r="G133">
            <v>19723</v>
          </cell>
          <cell r="H133">
            <v>46151</v>
          </cell>
          <cell r="I133">
            <v>64800</v>
          </cell>
          <cell r="J133"/>
          <cell r="K133"/>
          <cell r="L133"/>
          <cell r="M133"/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2020</v>
          </cell>
          <cell r="B137">
            <v>6116</v>
          </cell>
          <cell r="C137">
            <v>8733</v>
          </cell>
          <cell r="D137">
            <v>5803</v>
          </cell>
          <cell r="E137">
            <v>0</v>
          </cell>
          <cell r="F137">
            <v>238</v>
          </cell>
          <cell r="G137">
            <v>14218</v>
          </cell>
          <cell r="H137">
            <v>107218</v>
          </cell>
          <cell r="I137">
            <v>150261</v>
          </cell>
          <cell r="J137">
            <v>23411</v>
          </cell>
          <cell r="K137">
            <v>4891</v>
          </cell>
          <cell r="L137">
            <v>915</v>
          </cell>
          <cell r="M137">
            <v>195</v>
          </cell>
        </row>
        <row r="138">
          <cell r="A138" t="str">
            <v>AÑO 2021</v>
          </cell>
          <cell r="B138">
            <v>70</v>
          </cell>
          <cell r="C138">
            <v>210</v>
          </cell>
          <cell r="D138">
            <v>3837</v>
          </cell>
          <cell r="E138">
            <v>6500</v>
          </cell>
          <cell r="F138">
            <v>18608</v>
          </cell>
          <cell r="G138">
            <v>56433</v>
          </cell>
          <cell r="H138">
            <v>108957</v>
          </cell>
          <cell r="I138">
            <v>166883</v>
          </cell>
          <cell r="J138"/>
          <cell r="K138"/>
          <cell r="L138"/>
          <cell r="M138"/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2020</v>
          </cell>
          <cell r="B144">
            <v>4663</v>
          </cell>
          <cell r="C144">
            <v>5508</v>
          </cell>
          <cell r="D144">
            <v>2957</v>
          </cell>
          <cell r="E144">
            <v>0</v>
          </cell>
          <cell r="F144">
            <v>0</v>
          </cell>
          <cell r="G144">
            <v>281</v>
          </cell>
          <cell r="H144">
            <v>9577</v>
          </cell>
          <cell r="I144">
            <v>7719</v>
          </cell>
          <cell r="J144">
            <v>5033</v>
          </cell>
          <cell r="K144">
            <v>2605</v>
          </cell>
          <cell r="L144">
            <v>530</v>
          </cell>
          <cell r="M144">
            <v>146</v>
          </cell>
        </row>
        <row r="145">
          <cell r="A145" t="str">
            <v>AÑO 2021</v>
          </cell>
          <cell r="B145">
            <v>55</v>
          </cell>
          <cell r="C145">
            <v>54</v>
          </cell>
          <cell r="D145">
            <v>273</v>
          </cell>
          <cell r="E145">
            <v>707</v>
          </cell>
          <cell r="F145">
            <v>2129</v>
          </cell>
          <cell r="G145">
            <v>5992</v>
          </cell>
          <cell r="H145">
            <v>18210</v>
          </cell>
          <cell r="I145">
            <v>23267</v>
          </cell>
          <cell r="J145"/>
          <cell r="K145"/>
          <cell r="L145"/>
          <cell r="M145"/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2020</v>
          </cell>
          <cell r="B149">
            <v>8108</v>
          </cell>
          <cell r="C149">
            <v>10625</v>
          </cell>
          <cell r="D149">
            <v>4036</v>
          </cell>
          <cell r="E149">
            <v>0</v>
          </cell>
          <cell r="F149">
            <v>0</v>
          </cell>
          <cell r="G149">
            <v>1008</v>
          </cell>
          <cell r="H149">
            <v>15201</v>
          </cell>
          <cell r="I149">
            <v>10398</v>
          </cell>
          <cell r="J149">
            <v>7198</v>
          </cell>
          <cell r="K149">
            <v>3494</v>
          </cell>
          <cell r="L149">
            <v>806</v>
          </cell>
          <cell r="M149">
            <v>468</v>
          </cell>
        </row>
        <row r="150">
          <cell r="A150" t="str">
            <v>AÑO 2021</v>
          </cell>
          <cell r="B150">
            <v>207</v>
          </cell>
          <cell r="C150">
            <v>227</v>
          </cell>
          <cell r="D150">
            <v>534</v>
          </cell>
          <cell r="E150">
            <v>1562</v>
          </cell>
          <cell r="F150">
            <v>3172</v>
          </cell>
          <cell r="G150">
            <v>7934</v>
          </cell>
          <cell r="H150">
            <v>29141</v>
          </cell>
          <cell r="I150">
            <v>37141</v>
          </cell>
          <cell r="J150"/>
          <cell r="K150"/>
          <cell r="L150"/>
          <cell r="M150"/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2020</v>
          </cell>
          <cell r="B157">
            <v>22801</v>
          </cell>
          <cell r="C157">
            <v>31044</v>
          </cell>
          <cell r="D157">
            <v>11837</v>
          </cell>
          <cell r="E157">
            <v>0</v>
          </cell>
          <cell r="F157">
            <v>659</v>
          </cell>
          <cell r="G157">
            <v>8557</v>
          </cell>
          <cell r="H157">
            <v>22301</v>
          </cell>
          <cell r="I157">
            <v>24477</v>
          </cell>
          <cell r="J157">
            <v>9427</v>
          </cell>
          <cell r="K157">
            <v>5097</v>
          </cell>
          <cell r="L157">
            <v>2763</v>
          </cell>
          <cell r="M157">
            <v>3013</v>
          </cell>
        </row>
        <row r="158">
          <cell r="A158" t="str">
            <v>AÑO 2021</v>
          </cell>
          <cell r="B158">
            <v>2517</v>
          </cell>
          <cell r="C158">
            <v>1512</v>
          </cell>
          <cell r="D158">
            <v>2778</v>
          </cell>
          <cell r="E158">
            <v>5510</v>
          </cell>
          <cell r="F158">
            <v>8449</v>
          </cell>
          <cell r="G158">
            <v>15743</v>
          </cell>
          <cell r="H158">
            <v>24182</v>
          </cell>
          <cell r="I158">
            <v>33887</v>
          </cell>
          <cell r="J158"/>
          <cell r="K158"/>
          <cell r="L158"/>
          <cell r="M158"/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2020</v>
          </cell>
          <cell r="B162">
            <v>40173</v>
          </cell>
          <cell r="C162">
            <v>55206</v>
          </cell>
          <cell r="D162">
            <v>24151</v>
          </cell>
          <cell r="E162">
            <v>0</v>
          </cell>
          <cell r="F162">
            <v>3546</v>
          </cell>
          <cell r="G162">
            <v>18482</v>
          </cell>
          <cell r="H162">
            <v>59901</v>
          </cell>
          <cell r="I162">
            <v>74375</v>
          </cell>
          <cell r="J162">
            <v>24213</v>
          </cell>
          <cell r="K162">
            <v>10631</v>
          </cell>
          <cell r="L162">
            <v>7539</v>
          </cell>
          <cell r="M162">
            <v>10879</v>
          </cell>
        </row>
        <row r="163">
          <cell r="A163" t="str">
            <v>AÑO 2021</v>
          </cell>
          <cell r="B163">
            <v>8204</v>
          </cell>
          <cell r="C163">
            <v>6874</v>
          </cell>
          <cell r="D163">
            <v>8246</v>
          </cell>
          <cell r="E163">
            <v>16970</v>
          </cell>
          <cell r="F163">
            <v>24741</v>
          </cell>
          <cell r="G163">
            <v>34135</v>
          </cell>
          <cell r="H163">
            <v>76432</v>
          </cell>
          <cell r="I163">
            <v>90719</v>
          </cell>
          <cell r="J163"/>
          <cell r="K163"/>
          <cell r="L163"/>
          <cell r="M163"/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2020</v>
          </cell>
          <cell r="B169">
            <v>11421</v>
          </cell>
          <cell r="C169">
            <v>17160</v>
          </cell>
          <cell r="D169">
            <v>10126</v>
          </cell>
          <cell r="E169">
            <v>0</v>
          </cell>
          <cell r="F169">
            <v>373</v>
          </cell>
          <cell r="G169">
            <v>2921</v>
          </cell>
          <cell r="H169">
            <v>13287</v>
          </cell>
          <cell r="I169">
            <v>16136</v>
          </cell>
          <cell r="J169">
            <v>9786</v>
          </cell>
          <cell r="K169">
            <v>5840</v>
          </cell>
          <cell r="L169">
            <v>4634</v>
          </cell>
          <cell r="M169">
            <v>2785</v>
          </cell>
        </row>
        <row r="170">
          <cell r="A170" t="str">
            <v>AÑO 2021</v>
          </cell>
          <cell r="B170">
            <v>3931</v>
          </cell>
          <cell r="C170">
            <v>2712</v>
          </cell>
          <cell r="D170">
            <v>5659</v>
          </cell>
          <cell r="E170">
            <v>7428</v>
          </cell>
          <cell r="F170">
            <v>7728</v>
          </cell>
          <cell r="G170">
            <v>10469</v>
          </cell>
          <cell r="H170">
            <v>16178</v>
          </cell>
          <cell r="I170">
            <v>28202</v>
          </cell>
          <cell r="J170"/>
          <cell r="K170"/>
          <cell r="L170"/>
          <cell r="M170"/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2020</v>
          </cell>
          <cell r="B174">
            <v>24399</v>
          </cell>
          <cell r="C174">
            <v>33778</v>
          </cell>
          <cell r="D174">
            <v>23795</v>
          </cell>
          <cell r="E174">
            <v>0</v>
          </cell>
          <cell r="F174">
            <v>1589</v>
          </cell>
          <cell r="G174">
            <v>6922</v>
          </cell>
          <cell r="H174">
            <v>39353</v>
          </cell>
          <cell r="I174">
            <v>49990</v>
          </cell>
          <cell r="J174">
            <v>21612</v>
          </cell>
          <cell r="K174">
            <v>12811</v>
          </cell>
          <cell r="L174">
            <v>10188</v>
          </cell>
          <cell r="M174">
            <v>7116</v>
          </cell>
        </row>
        <row r="175">
          <cell r="A175" t="str">
            <v>AÑO 2021</v>
          </cell>
          <cell r="B175">
            <v>9150</v>
          </cell>
          <cell r="C175">
            <v>6403</v>
          </cell>
          <cell r="D175">
            <v>13309</v>
          </cell>
          <cell r="E175">
            <v>20069</v>
          </cell>
          <cell r="F175">
            <v>19590</v>
          </cell>
          <cell r="G175">
            <v>23125</v>
          </cell>
          <cell r="H175">
            <v>45535</v>
          </cell>
          <cell r="I175">
            <v>70900</v>
          </cell>
          <cell r="J175"/>
          <cell r="K175"/>
          <cell r="L175"/>
          <cell r="M175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26"/>
  <sheetViews>
    <sheetView tabSelected="1" view="pageBreakPreview" topLeftCell="A1574" zoomScaleNormal="60" zoomScaleSheetLayoutView="100" workbookViewId="0">
      <selection activeCell="H1734" sqref="H1734"/>
    </sheetView>
  </sheetViews>
  <sheetFormatPr baseColWidth="10" defaultColWidth="11.42578125" defaultRowHeight="12.75" x14ac:dyDescent="0.2"/>
  <cols>
    <col min="1" max="1" width="1.85546875" style="10" customWidth="1"/>
    <col min="2" max="2" width="25.140625" style="10" customWidth="1"/>
    <col min="3" max="12" width="14.7109375" style="10" customWidth="1"/>
    <col min="13" max="13" width="13" style="10" customWidth="1"/>
    <col min="14" max="14" width="11.28515625" style="10" customWidth="1"/>
    <col min="15" max="16384" width="11.42578125" style="10"/>
  </cols>
  <sheetData>
    <row r="1" spans="1:13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</row>
    <row r="2" spans="1:13" x14ac:dyDescent="0.2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</row>
    <row r="3" spans="1:13" x14ac:dyDescent="0.2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</row>
    <row r="4" spans="1:13" x14ac:dyDescent="0.2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13" x14ac:dyDescent="0.2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</row>
    <row r="6" spans="1:13" x14ac:dyDescent="0.2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1:13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</row>
    <row r="8" spans="1:13" x14ac:dyDescent="0.2">
      <c r="A8" s="98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</row>
    <row r="9" spans="1:13" x14ac:dyDescent="0.2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</row>
    <row r="10" spans="1:13" x14ac:dyDescent="0.2">
      <c r="A10" s="98"/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</row>
    <row r="11" spans="1:13" x14ac:dyDescent="0.2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</row>
    <row r="12" spans="1:13" x14ac:dyDescent="0.2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</row>
    <row r="13" spans="1:13" ht="70.5" x14ac:dyDescent="0.2">
      <c r="A13" s="98"/>
      <c r="B13" s="281" t="s">
        <v>31</v>
      </c>
      <c r="C13" s="281"/>
      <c r="D13" s="281"/>
      <c r="E13" s="281"/>
      <c r="F13" s="281"/>
      <c r="G13" s="281"/>
      <c r="H13" s="281"/>
      <c r="I13" s="281"/>
      <c r="J13" s="281"/>
      <c r="K13" s="281"/>
      <c r="L13" s="127"/>
      <c r="M13" s="127"/>
    </row>
    <row r="14" spans="1:13" ht="70.5" x14ac:dyDescent="0.2">
      <c r="A14" s="98"/>
      <c r="B14" s="281" t="s">
        <v>32</v>
      </c>
      <c r="C14" s="281"/>
      <c r="D14" s="281"/>
      <c r="E14" s="281"/>
      <c r="F14" s="281"/>
      <c r="G14" s="281"/>
      <c r="H14" s="281"/>
      <c r="I14" s="281"/>
      <c r="J14" s="281"/>
      <c r="K14" s="281"/>
      <c r="L14" s="127"/>
      <c r="M14" s="127"/>
    </row>
    <row r="15" spans="1:13" x14ac:dyDescent="0.2">
      <c r="A15" s="98"/>
      <c r="B15" s="98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</row>
    <row r="16" spans="1:13" x14ac:dyDescent="0.2">
      <c r="A16" s="98"/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</row>
    <row r="17" spans="1:13" x14ac:dyDescent="0.2">
      <c r="A17" s="98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</row>
    <row r="18" spans="1:13" x14ac:dyDescent="0.2">
      <c r="A18" s="98"/>
      <c r="B18" s="98"/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</row>
    <row r="19" spans="1:13" x14ac:dyDescent="0.2">
      <c r="A19" s="98"/>
      <c r="B19" s="98"/>
      <c r="C19" s="98"/>
      <c r="D19" s="98"/>
      <c r="E19" s="98"/>
      <c r="F19" s="98"/>
      <c r="G19" s="98"/>
      <c r="H19" s="98"/>
      <c r="I19" s="98"/>
      <c r="J19" s="98"/>
      <c r="K19" s="98"/>
      <c r="L19" s="98"/>
      <c r="M19" s="98"/>
    </row>
    <row r="20" spans="1:13" x14ac:dyDescent="0.2">
      <c r="A20" s="98"/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</row>
    <row r="21" spans="1:13" x14ac:dyDescent="0.2">
      <c r="A21" s="98"/>
      <c r="B21" s="9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</row>
    <row r="22" spans="1:13" x14ac:dyDescent="0.2">
      <c r="A22" s="98"/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</row>
    <row r="23" spans="1:13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</row>
    <row r="24" spans="1:13" x14ac:dyDescent="0.2">
      <c r="A24" s="98"/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</row>
    <row r="25" spans="1:13" x14ac:dyDescent="0.2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</row>
    <row r="26" spans="1:13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</row>
    <row r="27" spans="1:13" x14ac:dyDescent="0.2">
      <c r="A27" s="98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</row>
    <row r="28" spans="1:13" x14ac:dyDescent="0.2">
      <c r="A28" s="98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</row>
    <row r="29" spans="1:13" x14ac:dyDescent="0.2">
      <c r="A29" s="98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</row>
    <row r="30" spans="1:13" ht="12.75" customHeight="1" x14ac:dyDescent="0.2">
      <c r="A30" s="98"/>
      <c r="B30" s="98"/>
      <c r="C30" s="98"/>
      <c r="D30" s="98"/>
      <c r="E30" s="98"/>
      <c r="F30" s="279" t="s">
        <v>156</v>
      </c>
      <c r="G30" s="280"/>
      <c r="H30" s="280"/>
      <c r="I30" s="280"/>
      <c r="J30" s="280"/>
      <c r="K30" s="280"/>
      <c r="L30" s="128"/>
      <c r="M30" s="128"/>
    </row>
    <row r="31" spans="1:13" ht="12.75" customHeight="1" x14ac:dyDescent="0.2">
      <c r="A31" s="98"/>
      <c r="B31" s="98"/>
      <c r="C31" s="98"/>
      <c r="D31" s="98"/>
      <c r="E31" s="98"/>
      <c r="F31" s="280"/>
      <c r="G31" s="280"/>
      <c r="H31" s="280"/>
      <c r="I31" s="280"/>
      <c r="J31" s="280"/>
      <c r="K31" s="280"/>
      <c r="L31" s="128"/>
      <c r="M31" s="128"/>
    </row>
    <row r="32" spans="1:13" ht="12.75" customHeight="1" x14ac:dyDescent="0.2">
      <c r="A32" s="98"/>
      <c r="B32" s="98"/>
      <c r="C32" s="98"/>
      <c r="D32" s="98"/>
      <c r="E32" s="98"/>
      <c r="F32" s="280"/>
      <c r="G32" s="280"/>
      <c r="H32" s="280"/>
      <c r="I32" s="280"/>
      <c r="J32" s="280"/>
      <c r="K32" s="280"/>
      <c r="L32" s="128"/>
      <c r="M32" s="128"/>
    </row>
    <row r="33" spans="1:13" x14ac:dyDescent="0.2">
      <c r="A33" s="98"/>
      <c r="B33" s="98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</row>
    <row r="34" spans="1:13" x14ac:dyDescent="0.2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</row>
    <row r="35" spans="1:13" x14ac:dyDescent="0.2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</row>
    <row r="36" spans="1:13" x14ac:dyDescent="0.2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</row>
    <row r="37" spans="1:13" x14ac:dyDescent="0.2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</row>
    <row r="38" spans="1:13" x14ac:dyDescent="0.2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</row>
    <row r="39" spans="1:13" x14ac:dyDescent="0.2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</row>
    <row r="40" spans="1:13" x14ac:dyDescent="0.2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</row>
    <row r="41" spans="1:13" x14ac:dyDescent="0.2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</row>
    <row r="42" spans="1:13" x14ac:dyDescent="0.2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</row>
    <row r="43" spans="1:13" x14ac:dyDescent="0.2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</row>
    <row r="44" spans="1:13" x14ac:dyDescent="0.2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</row>
    <row r="45" spans="1:13" x14ac:dyDescent="0.2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</row>
    <row r="46" spans="1:13" x14ac:dyDescent="0.2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</row>
    <row r="47" spans="1:13" x14ac:dyDescent="0.2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</row>
    <row r="48" spans="1:13" x14ac:dyDescent="0.2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</row>
    <row r="49" spans="1:13" x14ac:dyDescent="0.2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</row>
    <row r="50" spans="1:13" x14ac:dyDescent="0.2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</row>
    <row r="51" spans="1:13" x14ac:dyDescent="0.2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</row>
    <row r="52" spans="1:13" x14ac:dyDescent="0.2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</row>
    <row r="53" spans="1:13" x14ac:dyDescent="0.2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</row>
    <row r="54" spans="1:13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</row>
    <row r="55" spans="1:13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</row>
    <row r="56" spans="1:13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</row>
    <row r="57" spans="1:13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</row>
    <row r="58" spans="1:13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</row>
    <row r="59" spans="1:13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</row>
    <row r="60" spans="1:13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</row>
    <row r="61" spans="1:13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</row>
    <row r="62" spans="1:13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</row>
    <row r="63" spans="1:13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</row>
    <row r="65" spans="1:13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</row>
    <row r="66" spans="1:13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</row>
    <row r="67" spans="1:13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</row>
    <row r="68" spans="1:13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</row>
    <row r="69" spans="1:13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</row>
    <row r="70" spans="1:13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</row>
    <row r="71" spans="1:13" x14ac:dyDescent="0.2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</row>
    <row r="72" spans="1:13" ht="12.75" customHeight="1" x14ac:dyDescent="0.2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</row>
    <row r="73" spans="1:13" ht="12.75" customHeight="1" x14ac:dyDescent="0.2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</row>
    <row r="74" spans="1:13" ht="12.75" customHeight="1" x14ac:dyDescent="0.2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</row>
    <row r="75" spans="1:13" ht="12.75" customHeight="1" x14ac:dyDescent="0.2">
      <c r="A75" s="84"/>
      <c r="B75" s="84"/>
      <c r="C75" s="84"/>
      <c r="D75" s="84"/>
      <c r="E75" s="84"/>
      <c r="F75" s="125"/>
      <c r="G75" s="125"/>
      <c r="H75" s="125"/>
      <c r="I75" s="125"/>
      <c r="J75" s="125"/>
      <c r="K75" s="125"/>
      <c r="L75" s="125"/>
      <c r="M75" s="125"/>
    </row>
    <row r="76" spans="1:13" x14ac:dyDescent="0.2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1:13" x14ac:dyDescent="0.2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  <row r="78" spans="1:13" x14ac:dyDescent="0.2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</row>
    <row r="79" spans="1:13" x14ac:dyDescent="0.2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</row>
    <row r="80" spans="1:13" x14ac:dyDescent="0.2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</row>
    <row r="81" spans="1:15" x14ac:dyDescent="0.2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</row>
    <row r="82" spans="1:15" x14ac:dyDescent="0.2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</row>
    <row r="83" spans="1:15" x14ac:dyDescent="0.2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</row>
    <row r="84" spans="1:15" x14ac:dyDescent="0.2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</row>
    <row r="85" spans="1:15" x14ac:dyDescent="0.2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</row>
    <row r="86" spans="1:15" x14ac:dyDescent="0.2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</row>
    <row r="87" spans="1:15" x14ac:dyDescent="0.2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</row>
    <row r="88" spans="1:15" x14ac:dyDescent="0.2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</row>
    <row r="89" spans="1:15" s="11" customFormat="1" x14ac:dyDescent="0.2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0"/>
      <c r="O89" s="10"/>
    </row>
    <row r="90" spans="1:15" s="11" customFormat="1" x14ac:dyDescent="0.2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0"/>
      <c r="O90" s="10"/>
    </row>
    <row r="91" spans="1:15" s="11" customFormat="1" x14ac:dyDescent="0.2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0"/>
      <c r="O91" s="10"/>
    </row>
    <row r="92" spans="1:15" s="11" customFormat="1" x14ac:dyDescent="0.2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0"/>
      <c r="O92" s="10"/>
    </row>
    <row r="93" spans="1:15" s="11" customFormat="1" x14ac:dyDescent="0.2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0"/>
      <c r="O93" s="10"/>
    </row>
    <row r="94" spans="1:15" s="11" customFormat="1" x14ac:dyDescent="0.2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0"/>
      <c r="O94" s="10"/>
    </row>
    <row r="95" spans="1:15" s="11" customFormat="1" x14ac:dyDescent="0.2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0"/>
      <c r="O95" s="10"/>
    </row>
    <row r="96" spans="1:15" s="11" customFormat="1" x14ac:dyDescent="0.2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0"/>
      <c r="O96" s="10"/>
    </row>
    <row r="97" spans="1:15" s="11" customFormat="1" x14ac:dyDescent="0.2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0"/>
      <c r="O97" s="10"/>
    </row>
    <row r="98" spans="1:15" s="11" customFormat="1" x14ac:dyDescent="0.2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0"/>
      <c r="O98" s="10"/>
    </row>
    <row r="99" spans="1:15" s="11" customFormat="1" x14ac:dyDescent="0.2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0"/>
      <c r="O99" s="10"/>
    </row>
    <row r="100" spans="1:15" s="11" customFormat="1" x14ac:dyDescent="0.2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0"/>
      <c r="O100" s="10"/>
    </row>
    <row r="101" spans="1:15" s="11" customFormat="1" x14ac:dyDescent="0.2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0"/>
      <c r="O101" s="10"/>
    </row>
    <row r="102" spans="1:15" s="11" customFormat="1" x14ac:dyDescent="0.2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0"/>
      <c r="O102" s="10"/>
    </row>
    <row r="103" spans="1:15" s="11" customFormat="1" x14ac:dyDescent="0.2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0"/>
      <c r="O103" s="10"/>
    </row>
    <row r="104" spans="1:15" s="11" customFormat="1" x14ac:dyDescent="0.2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0"/>
      <c r="O104" s="10"/>
    </row>
    <row r="105" spans="1:15" s="11" customFormat="1" x14ac:dyDescent="0.2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0"/>
      <c r="O105" s="10"/>
    </row>
    <row r="106" spans="1:15" s="11" customFormat="1" x14ac:dyDescent="0.2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0"/>
      <c r="O106" s="10"/>
    </row>
    <row r="107" spans="1:15" s="11" customFormat="1" x14ac:dyDescent="0.2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0"/>
      <c r="O107" s="10"/>
    </row>
    <row r="108" spans="1:15" s="11" customFormat="1" x14ac:dyDescent="0.2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0"/>
      <c r="O108" s="10"/>
    </row>
    <row r="109" spans="1:15" s="11" customFormat="1" x14ac:dyDescent="0.2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0"/>
      <c r="O109" s="10"/>
    </row>
    <row r="110" spans="1:15" s="11" customFormat="1" x14ac:dyDescent="0.2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0"/>
      <c r="O110" s="10"/>
    </row>
    <row r="111" spans="1:15" s="11" customFormat="1" x14ac:dyDescent="0.2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0"/>
      <c r="O111" s="10"/>
    </row>
    <row r="112" spans="1:15" s="11" customFormat="1" x14ac:dyDescent="0.2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0"/>
      <c r="O112" s="10"/>
    </row>
    <row r="113" spans="1:15" s="11" customFormat="1" x14ac:dyDescent="0.2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0"/>
      <c r="O113" s="10"/>
    </row>
    <row r="114" spans="1:15" s="11" customFormat="1" x14ac:dyDescent="0.2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0"/>
      <c r="O114" s="10"/>
    </row>
    <row r="115" spans="1:15" s="12" customFormat="1" x14ac:dyDescent="0.2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</row>
    <row r="116" spans="1:15" s="12" customFormat="1" x14ac:dyDescent="0.2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</row>
    <row r="117" spans="1:15" x14ac:dyDescent="0.2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13"/>
    </row>
    <row r="118" spans="1:15" x14ac:dyDescent="0.2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13"/>
    </row>
    <row r="119" spans="1:15" x14ac:dyDescent="0.2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13"/>
    </row>
    <row r="120" spans="1:15" x14ac:dyDescent="0.2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13"/>
    </row>
    <row r="121" spans="1:15" x14ac:dyDescent="0.2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13"/>
    </row>
    <row r="122" spans="1:15" x14ac:dyDescent="0.2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13"/>
    </row>
    <row r="123" spans="1:15" x14ac:dyDescent="0.2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13"/>
    </row>
    <row r="124" spans="1:15" s="13" customFormat="1" x14ac:dyDescent="0.2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</row>
    <row r="125" spans="1:15" s="13" customFormat="1" x14ac:dyDescent="0.2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</row>
    <row r="126" spans="1:15" s="13" customFormat="1" x14ac:dyDescent="0.2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</row>
    <row r="127" spans="1:15" x14ac:dyDescent="0.2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13"/>
    </row>
    <row r="128" spans="1:15" x14ac:dyDescent="0.2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13"/>
    </row>
    <row r="129" spans="1:14" x14ac:dyDescent="0.2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13"/>
    </row>
    <row r="130" spans="1:14" x14ac:dyDescent="0.2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13"/>
    </row>
    <row r="131" spans="1:14" s="13" customFormat="1" x14ac:dyDescent="0.2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</row>
    <row r="132" spans="1:14" x14ac:dyDescent="0.2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13"/>
    </row>
    <row r="133" spans="1:14" x14ac:dyDescent="0.2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13"/>
    </row>
    <row r="134" spans="1:14" x14ac:dyDescent="0.2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13"/>
    </row>
    <row r="135" spans="1:14" x14ac:dyDescent="0.2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13"/>
    </row>
    <row r="136" spans="1:14" x14ac:dyDescent="0.2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13"/>
    </row>
    <row r="137" spans="1:14" x14ac:dyDescent="0.2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13"/>
    </row>
    <row r="138" spans="1:14" x14ac:dyDescent="0.2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13"/>
    </row>
    <row r="139" spans="1:14" x14ac:dyDescent="0.2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13"/>
    </row>
    <row r="140" spans="1:14" x14ac:dyDescent="0.2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13"/>
    </row>
    <row r="141" spans="1:14" x14ac:dyDescent="0.2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13"/>
    </row>
    <row r="142" spans="1:14" x14ac:dyDescent="0.2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13"/>
    </row>
    <row r="143" spans="1:14" x14ac:dyDescent="0.2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13"/>
    </row>
    <row r="144" spans="1:14" x14ac:dyDescent="0.2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13"/>
    </row>
    <row r="145" spans="1:14" x14ac:dyDescent="0.2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13"/>
    </row>
    <row r="146" spans="1:14" x14ac:dyDescent="0.2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13"/>
    </row>
    <row r="147" spans="1:14" x14ac:dyDescent="0.2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13"/>
    </row>
    <row r="148" spans="1:14" x14ac:dyDescent="0.2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13"/>
    </row>
    <row r="149" spans="1:14" x14ac:dyDescent="0.2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13"/>
    </row>
    <row r="150" spans="1:14" x14ac:dyDescent="0.2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13"/>
    </row>
    <row r="151" spans="1:14" x14ac:dyDescent="0.2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13"/>
    </row>
    <row r="152" spans="1:14" x14ac:dyDescent="0.2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13"/>
    </row>
    <row r="153" spans="1:14" x14ac:dyDescent="0.2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13"/>
    </row>
    <row r="154" spans="1:14" x14ac:dyDescent="0.2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13"/>
    </row>
    <row r="155" spans="1:14" x14ac:dyDescent="0.2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13"/>
    </row>
    <row r="156" spans="1:14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13"/>
    </row>
    <row r="157" spans="1:14" x14ac:dyDescent="0.2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13"/>
    </row>
    <row r="158" spans="1:14" x14ac:dyDescent="0.2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13"/>
    </row>
    <row r="159" spans="1:14" x14ac:dyDescent="0.2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13"/>
    </row>
    <row r="160" spans="1:14" x14ac:dyDescent="0.2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13"/>
    </row>
    <row r="161" spans="1:14" x14ac:dyDescent="0.2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13"/>
    </row>
    <row r="162" spans="1:14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13"/>
    </row>
    <row r="163" spans="1:14" x14ac:dyDescent="0.2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13"/>
    </row>
    <row r="164" spans="1:14" x14ac:dyDescent="0.2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13"/>
    </row>
    <row r="165" spans="1:14" x14ac:dyDescent="0.2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13"/>
    </row>
    <row r="166" spans="1:14" x14ac:dyDescent="0.2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13"/>
    </row>
    <row r="167" spans="1:14" x14ac:dyDescent="0.2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13"/>
    </row>
    <row r="168" spans="1:14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13"/>
    </row>
    <row r="169" spans="1:14" x14ac:dyDescent="0.2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13"/>
    </row>
    <row r="170" spans="1:14" x14ac:dyDescent="0.2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13"/>
    </row>
    <row r="171" spans="1:14" x14ac:dyDescent="0.2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13"/>
    </row>
    <row r="172" spans="1:14" x14ac:dyDescent="0.2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13"/>
    </row>
    <row r="173" spans="1:14" x14ac:dyDescent="0.2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13"/>
    </row>
    <row r="174" spans="1:14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13"/>
    </row>
    <row r="175" spans="1:14" x14ac:dyDescent="0.2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13"/>
    </row>
    <row r="176" spans="1:14" x14ac:dyDescent="0.2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13"/>
    </row>
    <row r="177" spans="1:14" x14ac:dyDescent="0.2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13"/>
    </row>
    <row r="178" spans="1:14" x14ac:dyDescent="0.2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13"/>
    </row>
    <row r="179" spans="1:14" x14ac:dyDescent="0.2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13"/>
    </row>
    <row r="180" spans="1:14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13"/>
    </row>
    <row r="181" spans="1:14" x14ac:dyDescent="0.2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13"/>
    </row>
    <row r="182" spans="1:14" x14ac:dyDescent="0.2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13"/>
    </row>
    <row r="183" spans="1:14" x14ac:dyDescent="0.2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13"/>
    </row>
    <row r="184" spans="1:14" x14ac:dyDescent="0.2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13"/>
    </row>
    <row r="185" spans="1:14" x14ac:dyDescent="0.2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13"/>
    </row>
    <row r="186" spans="1:14" x14ac:dyDescent="0.2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13"/>
    </row>
    <row r="187" spans="1:14" x14ac:dyDescent="0.2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13"/>
    </row>
    <row r="188" spans="1:14" x14ac:dyDescent="0.2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13"/>
    </row>
    <row r="189" spans="1:14" x14ac:dyDescent="0.2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13"/>
    </row>
    <row r="190" spans="1:14" x14ac:dyDescent="0.2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13"/>
    </row>
    <row r="191" spans="1:14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13"/>
    </row>
    <row r="192" spans="1:14" x14ac:dyDescent="0.2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13"/>
    </row>
    <row r="193" spans="1:14" x14ac:dyDescent="0.2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13"/>
    </row>
    <row r="194" spans="1:14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13"/>
    </row>
    <row r="195" spans="1:14" x14ac:dyDescent="0.2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13"/>
    </row>
    <row r="196" spans="1:14" x14ac:dyDescent="0.2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13"/>
    </row>
    <row r="197" spans="1:14" x14ac:dyDescent="0.2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13"/>
    </row>
    <row r="198" spans="1:14" x14ac:dyDescent="0.2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13"/>
    </row>
    <row r="199" spans="1:14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13"/>
    </row>
    <row r="200" spans="1:14" x14ac:dyDescent="0.2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13"/>
    </row>
    <row r="201" spans="1:14" x14ac:dyDescent="0.2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13"/>
    </row>
    <row r="202" spans="1:14" x14ac:dyDescent="0.2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13"/>
    </row>
    <row r="203" spans="1:14" x14ac:dyDescent="0.2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13"/>
    </row>
    <row r="204" spans="1:14" x14ac:dyDescent="0.2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13"/>
    </row>
    <row r="205" spans="1:14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13"/>
    </row>
    <row r="206" spans="1:14" x14ac:dyDescent="0.2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13"/>
    </row>
    <row r="207" spans="1:14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13"/>
    </row>
    <row r="208" spans="1:14" x14ac:dyDescent="0.2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13"/>
    </row>
    <row r="209" spans="1:14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13"/>
    </row>
    <row r="210" spans="1:14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13"/>
    </row>
    <row r="211" spans="1:14" x14ac:dyDescent="0.2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13"/>
    </row>
    <row r="212" spans="1:14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13"/>
    </row>
    <row r="213" spans="1:14" x14ac:dyDescent="0.2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13"/>
    </row>
    <row r="214" spans="1:14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13"/>
    </row>
    <row r="215" spans="1:14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13"/>
    </row>
    <row r="216" spans="1:14" x14ac:dyDescent="0.2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13"/>
    </row>
    <row r="217" spans="1:14" x14ac:dyDescent="0.2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13"/>
    </row>
    <row r="218" spans="1:14" x14ac:dyDescent="0.2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13"/>
    </row>
    <row r="219" spans="1:14" x14ac:dyDescent="0.2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13"/>
    </row>
    <row r="220" spans="1:14" x14ac:dyDescent="0.2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13"/>
    </row>
    <row r="221" spans="1:14" x14ac:dyDescent="0.2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13"/>
    </row>
    <row r="222" spans="1:14" x14ac:dyDescent="0.2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13"/>
    </row>
    <row r="223" spans="1:14" x14ac:dyDescent="0.2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13"/>
    </row>
    <row r="224" spans="1:14" x14ac:dyDescent="0.2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13"/>
    </row>
    <row r="225" spans="1:14" x14ac:dyDescent="0.2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13"/>
    </row>
    <row r="226" spans="1:14" x14ac:dyDescent="0.2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13"/>
    </row>
    <row r="227" spans="1:14" x14ac:dyDescent="0.2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13"/>
    </row>
    <row r="228" spans="1:14" x14ac:dyDescent="0.2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13"/>
    </row>
    <row r="229" spans="1:14" x14ac:dyDescent="0.2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13"/>
    </row>
    <row r="230" spans="1:14" x14ac:dyDescent="0.2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13"/>
    </row>
    <row r="231" spans="1:14" x14ac:dyDescent="0.2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13"/>
    </row>
    <row r="232" spans="1:14" x14ac:dyDescent="0.2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13"/>
    </row>
    <row r="233" spans="1:14" x14ac:dyDescent="0.2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13"/>
    </row>
    <row r="234" spans="1:14" x14ac:dyDescent="0.2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13"/>
    </row>
    <row r="235" spans="1:14" x14ac:dyDescent="0.2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13"/>
    </row>
    <row r="236" spans="1:14" x14ac:dyDescent="0.2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13"/>
    </row>
    <row r="237" spans="1:14" ht="50.1" customHeight="1" x14ac:dyDescent="0.2">
      <c r="B237" s="284" t="s">
        <v>127</v>
      </c>
      <c r="C237" s="284"/>
      <c r="D237" s="284"/>
      <c r="E237" s="284"/>
      <c r="F237" s="284"/>
      <c r="G237" s="284"/>
      <c r="H237" s="284"/>
      <c r="I237" s="284"/>
      <c r="J237" s="284"/>
      <c r="K237" s="284"/>
      <c r="L237" s="284"/>
      <c r="M237" s="284"/>
    </row>
    <row r="238" spans="1:14" ht="50.1" customHeight="1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1:14" ht="25.5" customHeight="1" x14ac:dyDescent="0.2">
      <c r="B239" s="285" t="s">
        <v>128</v>
      </c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</row>
    <row r="240" spans="1:14" ht="24.95" customHeight="1" x14ac:dyDescent="0.2"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</row>
    <row r="241" spans="2:15" ht="20.100000000000001" customHeight="1" x14ac:dyDescent="0.2"/>
    <row r="242" spans="2:15" ht="24.95" customHeight="1" x14ac:dyDescent="0.2">
      <c r="E242" s="99" t="s">
        <v>33</v>
      </c>
      <c r="F242" s="99"/>
      <c r="G242" s="100"/>
      <c r="H242" s="99"/>
      <c r="I242" s="218">
        <v>872793</v>
      </c>
    </row>
    <row r="243" spans="2:15" ht="24.95" customHeight="1" x14ac:dyDescent="0.2">
      <c r="E243" s="101" t="s">
        <v>34</v>
      </c>
      <c r="F243" s="101"/>
      <c r="G243" s="102"/>
      <c r="H243" s="101"/>
      <c r="I243" s="219">
        <v>139709</v>
      </c>
    </row>
    <row r="244" spans="2:15" ht="24.95" customHeight="1" x14ac:dyDescent="0.2">
      <c r="E244" s="114" t="s">
        <v>0</v>
      </c>
      <c r="F244" s="114"/>
      <c r="G244" s="105"/>
      <c r="H244" s="114"/>
      <c r="I244" s="220">
        <v>1012502</v>
      </c>
    </row>
    <row r="245" spans="2:15" ht="24.95" customHeight="1" x14ac:dyDescent="0.2">
      <c r="E245" s="101" t="s">
        <v>45</v>
      </c>
      <c r="F245" s="101"/>
      <c r="G245" s="102"/>
      <c r="H245" s="101"/>
      <c r="I245" s="219">
        <v>1626087</v>
      </c>
    </row>
    <row r="246" spans="2:15" ht="24.95" customHeight="1" x14ac:dyDescent="0.2">
      <c r="E246" s="101" t="s">
        <v>46</v>
      </c>
      <c r="F246" s="101"/>
      <c r="G246" s="102"/>
      <c r="H246" s="101"/>
      <c r="I246" s="219">
        <v>208047</v>
      </c>
    </row>
    <row r="247" spans="2:15" ht="24.95" customHeight="1" x14ac:dyDescent="0.2">
      <c r="E247" s="114" t="s">
        <v>1</v>
      </c>
      <c r="F247" s="114"/>
      <c r="G247" s="105"/>
      <c r="H247" s="114"/>
      <c r="I247" s="220">
        <v>1834134</v>
      </c>
    </row>
    <row r="248" spans="2:15" ht="24.95" customHeight="1" x14ac:dyDescent="0.2">
      <c r="E248" s="114" t="s">
        <v>2</v>
      </c>
      <c r="F248" s="114"/>
      <c r="G248" s="105"/>
      <c r="H248" s="114"/>
      <c r="I248" s="221">
        <v>0.4233567144</v>
      </c>
    </row>
    <row r="249" spans="2:15" ht="24.95" customHeight="1" x14ac:dyDescent="0.2">
      <c r="E249" s="106" t="s">
        <v>3</v>
      </c>
      <c r="F249" s="106"/>
      <c r="G249" s="107"/>
      <c r="H249" s="106"/>
      <c r="I249" s="222">
        <v>1.8114867921249</v>
      </c>
    </row>
    <row r="250" spans="2:15" ht="24.95" customHeight="1" x14ac:dyDescent="0.2">
      <c r="B250" s="108"/>
      <c r="C250" s="108"/>
      <c r="D250" s="108"/>
      <c r="E250" s="108"/>
      <c r="F250" s="108"/>
    </row>
    <row r="251" spans="2:15" ht="24.95" customHeight="1" x14ac:dyDescent="0.2"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</row>
    <row r="252" spans="2:15" ht="24.95" customHeight="1" x14ac:dyDescent="0.2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</row>
    <row r="253" spans="2:15" ht="24.95" customHeight="1" x14ac:dyDescent="0.2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</row>
    <row r="254" spans="2:15" ht="24.95" customHeight="1" x14ac:dyDescent="0.2">
      <c r="B254" s="15"/>
      <c r="C254" s="15"/>
      <c r="D254" s="16"/>
      <c r="E254" s="17"/>
      <c r="F254" s="18"/>
      <c r="G254" s="19"/>
    </row>
    <row r="255" spans="2:15" ht="24.95" customHeight="1" x14ac:dyDescent="0.2">
      <c r="B255" s="15"/>
      <c r="C255" s="15"/>
      <c r="D255" s="16"/>
      <c r="E255" s="17"/>
      <c r="F255" s="18"/>
    </row>
    <row r="256" spans="2:15" ht="24.95" customHeight="1" x14ac:dyDescent="0.2">
      <c r="B256" s="15"/>
      <c r="C256" s="15"/>
      <c r="D256" s="16"/>
      <c r="E256" s="17"/>
      <c r="F256" s="18"/>
    </row>
    <row r="257" spans="2:7" ht="24.95" customHeight="1" x14ac:dyDescent="0.2">
      <c r="B257" s="15"/>
      <c r="C257" s="15"/>
      <c r="D257" s="16"/>
      <c r="F257" s="2"/>
      <c r="G257" s="19"/>
    </row>
    <row r="258" spans="2:7" ht="24.95" customHeight="1" x14ac:dyDescent="0.2">
      <c r="B258" s="15"/>
      <c r="C258" s="15"/>
      <c r="D258" s="16"/>
      <c r="E258" s="3"/>
      <c r="F258" s="2"/>
    </row>
    <row r="259" spans="2:7" ht="24.95" customHeight="1" x14ac:dyDescent="0.2">
      <c r="B259" s="15"/>
      <c r="C259" s="15"/>
      <c r="D259" s="16"/>
      <c r="F259" s="2"/>
    </row>
    <row r="260" spans="2:7" ht="24.95" customHeight="1" x14ac:dyDescent="0.2">
      <c r="B260" s="15"/>
      <c r="C260" s="15"/>
      <c r="D260" s="16"/>
      <c r="F260" s="2"/>
      <c r="G260" s="19"/>
    </row>
    <row r="261" spans="2:7" ht="24.95" customHeight="1" x14ac:dyDescent="0.2">
      <c r="B261" s="15"/>
      <c r="C261" s="15"/>
      <c r="D261" s="16"/>
      <c r="E261" s="17"/>
      <c r="F261" s="2"/>
    </row>
    <row r="262" spans="2:7" ht="24.95" customHeight="1" x14ac:dyDescent="0.2">
      <c r="B262" s="15"/>
      <c r="C262" s="15"/>
      <c r="D262" s="16"/>
      <c r="E262" s="17"/>
      <c r="F262" s="2"/>
      <c r="G262" s="19"/>
    </row>
    <row r="263" spans="2:7" ht="24.95" customHeight="1" x14ac:dyDescent="0.2">
      <c r="B263" s="15"/>
      <c r="C263" s="15"/>
      <c r="D263" s="16"/>
      <c r="E263" s="17"/>
      <c r="F263" s="2"/>
      <c r="G263" s="19"/>
    </row>
    <row r="264" spans="2:7" ht="24.95" customHeight="1" x14ac:dyDescent="0.2">
      <c r="B264" s="15"/>
      <c r="C264" s="15"/>
      <c r="D264" s="16"/>
      <c r="E264" s="17"/>
      <c r="F264" s="2"/>
      <c r="G264" s="19"/>
    </row>
    <row r="265" spans="2:7" ht="24.95" customHeight="1" x14ac:dyDescent="0.2">
      <c r="B265" s="15"/>
      <c r="C265" s="15"/>
      <c r="D265" s="16"/>
      <c r="F265" s="2"/>
      <c r="G265" s="19"/>
    </row>
    <row r="266" spans="2:7" ht="24.95" customHeight="1" x14ac:dyDescent="0.2">
      <c r="B266" s="15"/>
      <c r="C266" s="15"/>
      <c r="D266" s="16"/>
      <c r="E266" s="17"/>
      <c r="F266" s="2"/>
      <c r="G266" s="19"/>
    </row>
    <row r="267" spans="2:7" ht="24.95" customHeight="1" x14ac:dyDescent="0.2">
      <c r="B267" s="15"/>
      <c r="C267" s="15"/>
      <c r="D267" s="16"/>
      <c r="E267" s="17"/>
      <c r="F267" s="2"/>
      <c r="G267" s="19"/>
    </row>
    <row r="268" spans="2:7" ht="24.95" customHeight="1" x14ac:dyDescent="0.2">
      <c r="B268" s="15"/>
      <c r="C268" s="15"/>
      <c r="D268" s="16"/>
      <c r="E268" s="17"/>
      <c r="F268" s="2"/>
      <c r="G268" s="19"/>
    </row>
    <row r="269" spans="2:7" ht="24.95" customHeight="1" x14ac:dyDescent="0.2">
      <c r="B269" s="15"/>
      <c r="C269" s="15"/>
      <c r="D269" s="16"/>
      <c r="E269" s="17"/>
      <c r="F269" s="2"/>
      <c r="G269" s="19"/>
    </row>
    <row r="270" spans="2:7" ht="24.95" customHeight="1" x14ac:dyDescent="0.2">
      <c r="B270" s="15"/>
      <c r="C270" s="15"/>
      <c r="D270" s="16"/>
      <c r="E270" s="17"/>
      <c r="F270" s="2"/>
      <c r="G270" s="19"/>
    </row>
    <row r="271" spans="2:7" ht="24.95" customHeight="1" x14ac:dyDescent="0.2">
      <c r="B271" s="15"/>
      <c r="C271" s="15"/>
      <c r="D271" s="16"/>
      <c r="E271" s="17"/>
      <c r="F271" s="2"/>
      <c r="G271" s="19"/>
    </row>
    <row r="272" spans="2:7" ht="24.95" customHeight="1" x14ac:dyDescent="0.2">
      <c r="B272" s="15"/>
      <c r="C272" s="15"/>
      <c r="D272" s="16"/>
      <c r="E272" s="17"/>
      <c r="F272" s="2"/>
    </row>
    <row r="273" spans="2:7" ht="24.95" customHeight="1" x14ac:dyDescent="0.2">
      <c r="B273" s="15"/>
      <c r="C273" s="15"/>
      <c r="D273" s="16"/>
      <c r="E273" s="17"/>
      <c r="F273" s="2"/>
    </row>
    <row r="274" spans="2:7" ht="24.95" customHeight="1" x14ac:dyDescent="0.2">
      <c r="B274" s="15"/>
      <c r="C274" s="15"/>
      <c r="D274" s="16"/>
      <c r="E274" s="17"/>
      <c r="F274" s="2"/>
    </row>
    <row r="275" spans="2:7" ht="24.95" customHeight="1" x14ac:dyDescent="0.2">
      <c r="C275" s="20"/>
      <c r="D275" s="16"/>
      <c r="E275" s="16"/>
      <c r="F275" s="21"/>
    </row>
    <row r="276" spans="2:7" ht="24.95" customHeight="1" x14ac:dyDescent="0.2">
      <c r="C276" s="20"/>
      <c r="D276" s="16"/>
      <c r="E276" s="16"/>
      <c r="F276" s="21"/>
    </row>
    <row r="277" spans="2:7" ht="24.95" customHeight="1" x14ac:dyDescent="0.2">
      <c r="D277" s="16"/>
      <c r="E277" s="17"/>
      <c r="F277" s="18"/>
      <c r="G277" s="19"/>
    </row>
    <row r="278" spans="2:7" ht="24.95" customHeight="1" x14ac:dyDescent="0.2">
      <c r="D278" s="16"/>
      <c r="E278" s="17"/>
      <c r="F278" s="18"/>
    </row>
    <row r="279" spans="2:7" ht="24.95" customHeight="1" x14ac:dyDescent="0.2">
      <c r="D279" s="16"/>
      <c r="E279" s="17"/>
      <c r="F279" s="18"/>
    </row>
    <row r="280" spans="2:7" ht="24.95" customHeight="1" x14ac:dyDescent="0.2">
      <c r="D280" s="16"/>
      <c r="F280" s="2"/>
      <c r="G280" s="19"/>
    </row>
    <row r="281" spans="2:7" ht="24.95" customHeight="1" x14ac:dyDescent="0.2">
      <c r="D281" s="16"/>
      <c r="E281" s="3"/>
      <c r="F281" s="2"/>
    </row>
    <row r="282" spans="2:7" ht="24.95" customHeight="1" x14ac:dyDescent="0.2">
      <c r="D282" s="16"/>
      <c r="F282" s="2"/>
    </row>
    <row r="283" spans="2:7" ht="24.95" customHeight="1" x14ac:dyDescent="0.2">
      <c r="D283" s="16"/>
      <c r="F283" s="2"/>
      <c r="G283" s="19"/>
    </row>
    <row r="284" spans="2:7" ht="24.95" customHeight="1" x14ac:dyDescent="0.2">
      <c r="D284" s="16"/>
      <c r="E284" s="17"/>
      <c r="F284" s="2"/>
    </row>
    <row r="285" spans="2:7" ht="24.95" customHeight="1" x14ac:dyDescent="0.2">
      <c r="D285" s="16"/>
      <c r="E285" s="17"/>
      <c r="F285" s="2"/>
      <c r="G285" s="19"/>
    </row>
    <row r="286" spans="2:7" ht="24.95" customHeight="1" x14ac:dyDescent="0.2">
      <c r="D286" s="16"/>
      <c r="E286" s="17"/>
      <c r="F286" s="2"/>
      <c r="G286" s="19"/>
    </row>
    <row r="287" spans="2:7" ht="24.95" customHeight="1" x14ac:dyDescent="0.2">
      <c r="D287" s="16"/>
      <c r="E287" s="17"/>
      <c r="F287" s="2"/>
      <c r="G287" s="19"/>
    </row>
    <row r="288" spans="2:7" ht="24.95" customHeight="1" x14ac:dyDescent="0.2">
      <c r="D288" s="16"/>
      <c r="F288" s="2"/>
      <c r="G288" s="19"/>
    </row>
    <row r="289" spans="4:13" ht="24.95" customHeight="1" x14ac:dyDescent="0.2">
      <c r="D289" s="16"/>
      <c r="E289" s="17"/>
      <c r="F289" s="2"/>
      <c r="G289" s="19"/>
    </row>
    <row r="290" spans="4:13" ht="24.95" customHeight="1" x14ac:dyDescent="0.2">
      <c r="D290" s="16"/>
      <c r="E290" s="17"/>
      <c r="F290" s="2"/>
      <c r="G290" s="19"/>
    </row>
    <row r="291" spans="4:13" ht="24.95" customHeight="1" x14ac:dyDescent="0.2">
      <c r="D291" s="16"/>
      <c r="E291" s="17"/>
      <c r="F291" s="2"/>
      <c r="G291" s="19"/>
    </row>
    <row r="292" spans="4:13" ht="24.95" customHeight="1" x14ac:dyDescent="0.2">
      <c r="D292" s="16"/>
      <c r="E292" s="17"/>
      <c r="F292" s="2"/>
      <c r="G292" s="19"/>
    </row>
    <row r="293" spans="4:13" ht="24.95" customHeight="1" x14ac:dyDescent="0.2">
      <c r="D293" s="16"/>
      <c r="E293" s="17"/>
      <c r="F293" s="2"/>
      <c r="G293" s="19"/>
    </row>
    <row r="294" spans="4:13" ht="24.95" customHeight="1" x14ac:dyDescent="0.2">
      <c r="D294" s="16"/>
      <c r="E294" s="17"/>
      <c r="F294" s="2"/>
      <c r="G294" s="19"/>
    </row>
    <row r="295" spans="4:13" ht="24.95" customHeight="1" x14ac:dyDescent="0.2">
      <c r="D295" s="16"/>
      <c r="E295" s="17"/>
      <c r="F295" s="2"/>
    </row>
    <row r="296" spans="4:13" ht="24.95" customHeight="1" x14ac:dyDescent="0.2">
      <c r="D296" s="16"/>
      <c r="E296" s="17"/>
      <c r="F296" s="2"/>
    </row>
    <row r="297" spans="4:13" ht="24.95" customHeight="1" x14ac:dyDescent="0.2">
      <c r="D297" s="16"/>
      <c r="E297" s="17"/>
      <c r="F297" s="2"/>
      <c r="M297" s="22">
        <v>1</v>
      </c>
    </row>
    <row r="298" spans="4:13" ht="24.95" customHeight="1" x14ac:dyDescent="0.2">
      <c r="D298" s="16"/>
      <c r="E298" s="17"/>
      <c r="F298" s="18"/>
      <c r="G298" s="19"/>
    </row>
    <row r="299" spans="4:13" ht="24.95" customHeight="1" x14ac:dyDescent="0.2">
      <c r="D299" s="16"/>
      <c r="E299" s="17"/>
      <c r="F299" s="18"/>
      <c r="G299" s="19"/>
    </row>
    <row r="300" spans="4:13" ht="24.95" customHeight="1" x14ac:dyDescent="0.2">
      <c r="D300" s="16"/>
      <c r="F300" s="4"/>
    </row>
    <row r="301" spans="4:13" ht="24.95" customHeight="1" x14ac:dyDescent="0.2">
      <c r="D301" s="16"/>
      <c r="F301" s="4"/>
    </row>
    <row r="302" spans="4:13" ht="24.95" customHeight="1" x14ac:dyDescent="0.2">
      <c r="D302" s="16"/>
      <c r="F302" s="4"/>
    </row>
    <row r="303" spans="4:13" ht="24.95" customHeight="1" x14ac:dyDescent="0.2">
      <c r="D303" s="16"/>
      <c r="F303" s="4"/>
    </row>
    <row r="304" spans="4:13" ht="24.95" customHeight="1" x14ac:dyDescent="0.2">
      <c r="D304" s="16"/>
      <c r="E304" s="17"/>
      <c r="F304" s="4"/>
    </row>
    <row r="305" spans="2:16" ht="24.95" customHeight="1" x14ac:dyDescent="0.2">
      <c r="D305" s="16"/>
      <c r="F305" s="4"/>
    </row>
    <row r="306" spans="2:16" ht="24.95" customHeight="1" x14ac:dyDescent="0.2">
      <c r="D306" s="16"/>
      <c r="E306" s="17"/>
      <c r="F306" s="4"/>
      <c r="G306" s="19"/>
    </row>
    <row r="307" spans="2:16" ht="24.95" customHeight="1" x14ac:dyDescent="0.2">
      <c r="D307" s="16"/>
      <c r="E307" s="17"/>
      <c r="F307" s="4"/>
      <c r="G307" s="19"/>
    </row>
    <row r="308" spans="2:16" ht="24.95" customHeight="1" x14ac:dyDescent="0.2">
      <c r="D308" s="16"/>
      <c r="E308" s="17"/>
      <c r="F308" s="4"/>
      <c r="G308" s="19"/>
    </row>
    <row r="309" spans="2:16" ht="24.95" customHeight="1" x14ac:dyDescent="0.2">
      <c r="D309" s="16"/>
      <c r="E309" s="17"/>
      <c r="F309" s="4"/>
      <c r="G309" s="19"/>
    </row>
    <row r="310" spans="2:16" s="26" customFormat="1" ht="24.95" customHeight="1" x14ac:dyDescent="0.2">
      <c r="B310" s="10"/>
      <c r="C310" s="10"/>
      <c r="D310" s="23"/>
      <c r="E310" s="24"/>
      <c r="F310" s="4"/>
      <c r="G310" s="25"/>
    </row>
    <row r="311" spans="2:16" ht="24.95" customHeight="1" x14ac:dyDescent="0.2">
      <c r="D311" s="16"/>
      <c r="E311" s="17"/>
      <c r="F311" s="4"/>
      <c r="G311" s="19"/>
      <c r="P311" s="27"/>
    </row>
    <row r="312" spans="2:16" ht="24.95" customHeight="1" x14ac:dyDescent="0.2">
      <c r="D312" s="16"/>
      <c r="E312" s="17"/>
      <c r="F312" s="4"/>
      <c r="G312" s="19"/>
    </row>
    <row r="313" spans="2:16" ht="24.95" customHeight="1" x14ac:dyDescent="0.2">
      <c r="D313" s="16"/>
      <c r="E313" s="17"/>
      <c r="F313" s="4"/>
      <c r="G313" s="19"/>
    </row>
    <row r="314" spans="2:16" ht="24.95" customHeight="1" x14ac:dyDescent="0.2">
      <c r="D314" s="16"/>
      <c r="E314" s="17"/>
      <c r="F314" s="4"/>
    </row>
    <row r="315" spans="2:16" ht="24.95" customHeight="1" x14ac:dyDescent="0.2">
      <c r="C315" s="5"/>
      <c r="D315" s="16"/>
      <c r="E315" s="16"/>
      <c r="F315" s="21"/>
    </row>
    <row r="316" spans="2:16" ht="24.95" customHeight="1" x14ac:dyDescent="0.2">
      <c r="C316" s="5"/>
      <c r="D316" s="16"/>
      <c r="E316" s="16"/>
      <c r="F316" s="21"/>
    </row>
    <row r="317" spans="2:16" ht="24.95" customHeight="1" x14ac:dyDescent="0.2">
      <c r="D317" s="16"/>
      <c r="E317" s="17"/>
      <c r="F317" s="18"/>
      <c r="G317" s="19"/>
    </row>
    <row r="318" spans="2:16" ht="24.95" customHeight="1" x14ac:dyDescent="0.2">
      <c r="D318" s="16"/>
      <c r="E318" s="17"/>
      <c r="F318" s="18"/>
      <c r="G318" s="19"/>
    </row>
    <row r="319" spans="2:16" ht="24.95" customHeight="1" x14ac:dyDescent="0.2">
      <c r="D319" s="16"/>
      <c r="F319" s="4"/>
    </row>
    <row r="320" spans="2:16" ht="24.95" customHeight="1" x14ac:dyDescent="0.2">
      <c r="D320" s="16"/>
      <c r="F320" s="4"/>
    </row>
    <row r="321" spans="2:15" ht="24.95" customHeight="1" x14ac:dyDescent="0.2">
      <c r="D321" s="16"/>
      <c r="F321" s="4"/>
    </row>
    <row r="322" spans="2:15" ht="24.95" customHeight="1" x14ac:dyDescent="0.2">
      <c r="D322" s="16"/>
      <c r="F322" s="4"/>
    </row>
    <row r="323" spans="2:15" ht="24.95" customHeight="1" x14ac:dyDescent="0.2">
      <c r="D323" s="16"/>
      <c r="E323" s="17"/>
      <c r="F323" s="4"/>
    </row>
    <row r="324" spans="2:15" ht="24.95" customHeight="1" x14ac:dyDescent="0.2">
      <c r="D324" s="16"/>
      <c r="F324" s="4"/>
    </row>
    <row r="325" spans="2:15" ht="24.95" customHeight="1" x14ac:dyDescent="0.2">
      <c r="D325" s="16"/>
      <c r="E325" s="17"/>
      <c r="F325" s="4"/>
      <c r="G325" s="19"/>
    </row>
    <row r="326" spans="2:15" ht="24.95" customHeight="1" x14ac:dyDescent="0.2">
      <c r="D326" s="16"/>
      <c r="E326" s="17"/>
      <c r="F326" s="4"/>
      <c r="G326" s="19"/>
    </row>
    <row r="327" spans="2:15" ht="24.95" customHeight="1" x14ac:dyDescent="0.2">
      <c r="D327" s="16"/>
      <c r="E327" s="17"/>
      <c r="F327" s="4"/>
      <c r="G327" s="19"/>
    </row>
    <row r="328" spans="2:15" ht="24.95" customHeight="1" x14ac:dyDescent="0.2">
      <c r="D328" s="16"/>
      <c r="E328" s="17"/>
      <c r="F328" s="4"/>
      <c r="G328" s="19"/>
    </row>
    <row r="329" spans="2:15" ht="24.95" customHeight="1" x14ac:dyDescent="0.2">
      <c r="D329" s="16"/>
      <c r="E329" s="17"/>
      <c r="F329" s="4"/>
      <c r="G329" s="19"/>
    </row>
    <row r="330" spans="2:15" ht="24.95" customHeight="1" x14ac:dyDescent="0.2">
      <c r="D330" s="16"/>
      <c r="E330" s="17"/>
      <c r="F330" s="4"/>
      <c r="G330" s="19"/>
    </row>
    <row r="331" spans="2:15" ht="24.95" customHeight="1" x14ac:dyDescent="0.2">
      <c r="D331" s="16"/>
      <c r="E331" s="17"/>
      <c r="F331" s="4"/>
      <c r="G331" s="19"/>
    </row>
    <row r="332" spans="2:15" ht="24.95" customHeight="1" x14ac:dyDescent="0.2">
      <c r="D332" s="16"/>
      <c r="E332" s="17"/>
      <c r="F332" s="4"/>
      <c r="G332" s="19"/>
    </row>
    <row r="333" spans="2:15" ht="24.95" customHeight="1" x14ac:dyDescent="0.2">
      <c r="D333" s="16"/>
      <c r="E333" s="17"/>
      <c r="F333" s="4"/>
    </row>
    <row r="334" spans="2:15" ht="24.95" customHeight="1" x14ac:dyDescent="0.2">
      <c r="C334" s="5"/>
      <c r="D334" s="16"/>
      <c r="E334" s="16"/>
      <c r="F334" s="21"/>
    </row>
    <row r="335" spans="2:15" ht="24.95" customHeight="1" x14ac:dyDescent="0.2">
      <c r="B335" s="6"/>
      <c r="C335" s="7"/>
      <c r="D335" s="16"/>
      <c r="E335" s="16"/>
      <c r="F335" s="21"/>
      <c r="O335" s="22"/>
    </row>
    <row r="336" spans="2:15" s="108" customFormat="1" ht="25.5" customHeight="1" x14ac:dyDescent="0.2">
      <c r="B336" s="285" t="s">
        <v>151</v>
      </c>
      <c r="C336" s="285"/>
      <c r="D336" s="285"/>
      <c r="E336" s="285"/>
      <c r="F336" s="285"/>
      <c r="G336" s="285"/>
      <c r="H336" s="285"/>
      <c r="I336" s="285"/>
      <c r="J336" s="285"/>
      <c r="K336" s="285"/>
      <c r="L336" s="285"/>
      <c r="M336" s="285"/>
      <c r="N336" s="10"/>
      <c r="O336" s="10"/>
    </row>
    <row r="337" spans="2:15" ht="15" customHeight="1" x14ac:dyDescent="0.2"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</row>
    <row r="338" spans="2:15" ht="24.95" customHeight="1" x14ac:dyDescent="0.2">
      <c r="B338" s="2"/>
      <c r="C338" s="140" t="s">
        <v>114</v>
      </c>
      <c r="D338" s="140" t="s">
        <v>5</v>
      </c>
      <c r="E338" s="140" t="s">
        <v>6</v>
      </c>
      <c r="F338" s="140" t="s">
        <v>7</v>
      </c>
      <c r="G338" s="140" t="s">
        <v>8</v>
      </c>
      <c r="H338" s="140" t="s">
        <v>9</v>
      </c>
      <c r="I338" s="140" t="s">
        <v>10</v>
      </c>
      <c r="J338" s="140" t="s">
        <v>11</v>
      </c>
      <c r="K338" s="140" t="s">
        <v>12</v>
      </c>
      <c r="L338" s="140" t="s">
        <v>14</v>
      </c>
      <c r="N338" s="29"/>
    </row>
    <row r="339" spans="2:15" ht="24.95" customHeight="1" x14ac:dyDescent="0.2">
      <c r="B339" s="94" t="s">
        <v>4</v>
      </c>
      <c r="C339" s="223">
        <v>108662</v>
      </c>
      <c r="D339" s="223">
        <v>193561</v>
      </c>
      <c r="E339" s="223">
        <v>157489</v>
      </c>
      <c r="F339" s="223">
        <v>58156</v>
      </c>
      <c r="G339" s="223">
        <v>161249</v>
      </c>
      <c r="H339" s="223">
        <v>91541</v>
      </c>
      <c r="I339" s="223">
        <v>57134</v>
      </c>
      <c r="J339" s="223">
        <v>104867</v>
      </c>
      <c r="K339" s="223">
        <v>79843</v>
      </c>
      <c r="L339" s="223">
        <v>1012502</v>
      </c>
      <c r="M339" s="19"/>
      <c r="N339" s="29"/>
      <c r="O339" s="29"/>
    </row>
    <row r="340" spans="2:15" ht="24.95" customHeight="1" x14ac:dyDescent="0.2">
      <c r="B340" s="86" t="s">
        <v>33</v>
      </c>
      <c r="C340" s="224">
        <v>104246</v>
      </c>
      <c r="D340" s="224">
        <v>140560</v>
      </c>
      <c r="E340" s="224">
        <v>141028</v>
      </c>
      <c r="F340" s="224">
        <v>49233</v>
      </c>
      <c r="G340" s="224">
        <v>132310</v>
      </c>
      <c r="H340" s="224">
        <v>84710</v>
      </c>
      <c r="I340" s="224">
        <v>55353</v>
      </c>
      <c r="J340" s="224">
        <v>88535</v>
      </c>
      <c r="K340" s="224">
        <v>76818</v>
      </c>
      <c r="L340" s="225">
        <v>872793</v>
      </c>
      <c r="M340" s="29"/>
      <c r="N340" s="29"/>
      <c r="O340" s="29"/>
    </row>
    <row r="341" spans="2:15" ht="24.95" customHeight="1" x14ac:dyDescent="0.2">
      <c r="B341" s="87" t="s">
        <v>34</v>
      </c>
      <c r="C341" s="226">
        <v>4416</v>
      </c>
      <c r="D341" s="226">
        <v>53001</v>
      </c>
      <c r="E341" s="226">
        <v>16461</v>
      </c>
      <c r="F341" s="226">
        <v>8923</v>
      </c>
      <c r="G341" s="226">
        <v>28939</v>
      </c>
      <c r="H341" s="226">
        <v>6831</v>
      </c>
      <c r="I341" s="226">
        <v>1781</v>
      </c>
      <c r="J341" s="226">
        <v>16332</v>
      </c>
      <c r="K341" s="226">
        <v>3025</v>
      </c>
      <c r="L341" s="227">
        <v>139709</v>
      </c>
      <c r="M341" s="29"/>
      <c r="N341" s="29"/>
      <c r="O341" s="29"/>
    </row>
    <row r="342" spans="2:15" ht="24.95" customHeight="1" x14ac:dyDescent="0.2">
      <c r="B342" s="94" t="s">
        <v>73</v>
      </c>
      <c r="C342" s="228">
        <v>211276</v>
      </c>
      <c r="D342" s="228">
        <v>306762</v>
      </c>
      <c r="E342" s="228">
        <v>300078</v>
      </c>
      <c r="F342" s="228">
        <v>111773</v>
      </c>
      <c r="G342" s="228">
        <v>292906</v>
      </c>
      <c r="H342" s="228">
        <v>181638</v>
      </c>
      <c r="I342" s="228">
        <v>134801</v>
      </c>
      <c r="J342" s="228">
        <v>162642</v>
      </c>
      <c r="K342" s="228">
        <v>132258</v>
      </c>
      <c r="L342" s="228">
        <v>1834134</v>
      </c>
      <c r="M342" s="29"/>
    </row>
    <row r="343" spans="2:15" ht="24.95" customHeight="1" x14ac:dyDescent="0.2">
      <c r="B343" s="86" t="s">
        <v>55</v>
      </c>
      <c r="C343" s="224">
        <v>202638</v>
      </c>
      <c r="D343" s="224">
        <v>237363</v>
      </c>
      <c r="E343" s="224">
        <v>277331</v>
      </c>
      <c r="F343" s="224">
        <v>99908</v>
      </c>
      <c r="G343" s="224">
        <v>245595</v>
      </c>
      <c r="H343" s="224">
        <v>168685</v>
      </c>
      <c r="I343" s="224">
        <v>131479</v>
      </c>
      <c r="J343" s="224">
        <v>134869</v>
      </c>
      <c r="K343" s="224">
        <v>128219</v>
      </c>
      <c r="L343" s="225">
        <v>1626087</v>
      </c>
      <c r="M343" s="29"/>
    </row>
    <row r="344" spans="2:15" ht="24.95" customHeight="1" x14ac:dyDescent="0.2">
      <c r="B344" s="87" t="s">
        <v>56</v>
      </c>
      <c r="C344" s="226">
        <v>8638</v>
      </c>
      <c r="D344" s="226">
        <v>69399</v>
      </c>
      <c r="E344" s="226">
        <v>22747</v>
      </c>
      <c r="F344" s="226">
        <v>11865</v>
      </c>
      <c r="G344" s="226">
        <v>47311</v>
      </c>
      <c r="H344" s="226">
        <v>12953</v>
      </c>
      <c r="I344" s="226">
        <v>3322</v>
      </c>
      <c r="J344" s="226">
        <v>27773</v>
      </c>
      <c r="K344" s="226">
        <v>4039</v>
      </c>
      <c r="L344" s="227">
        <v>208047</v>
      </c>
      <c r="M344" s="29"/>
    </row>
    <row r="345" spans="2:15" ht="24.95" customHeight="1" x14ac:dyDescent="0.2">
      <c r="B345" s="94" t="s">
        <v>88</v>
      </c>
      <c r="C345" s="229">
        <v>0.3432089351</v>
      </c>
      <c r="D345" s="229">
        <v>0.4592513943</v>
      </c>
      <c r="E345" s="229">
        <v>0.4224613774</v>
      </c>
      <c r="F345" s="229">
        <v>0.45099055110000003</v>
      </c>
      <c r="G345" s="229">
        <v>0.5108542117</v>
      </c>
      <c r="H345" s="229">
        <v>0.37295377730000001</v>
      </c>
      <c r="I345" s="229">
        <v>0.4032487602</v>
      </c>
      <c r="J345" s="229">
        <v>0.40293324470000003</v>
      </c>
      <c r="K345" s="229">
        <v>0.45241313490000001</v>
      </c>
      <c r="L345" s="229">
        <v>0.4233567144</v>
      </c>
      <c r="M345" s="29"/>
    </row>
    <row r="346" spans="2:15" ht="24.95" customHeight="1" x14ac:dyDescent="0.2">
      <c r="B346" s="97" t="s">
        <v>3</v>
      </c>
      <c r="C346" s="230">
        <v>1.9443411680256</v>
      </c>
      <c r="D346" s="230">
        <v>1.5848337216691</v>
      </c>
      <c r="E346" s="230">
        <v>1.9053902177294999</v>
      </c>
      <c r="F346" s="230">
        <v>1.9219513033908999</v>
      </c>
      <c r="G346" s="230">
        <v>1.8164825828377</v>
      </c>
      <c r="H346" s="230">
        <v>1.9842256475241</v>
      </c>
      <c r="I346" s="230">
        <v>2.3593832043966998</v>
      </c>
      <c r="J346" s="230">
        <v>1.5509359474382001</v>
      </c>
      <c r="K346" s="230">
        <v>1.6564758338239001</v>
      </c>
      <c r="L346" s="230">
        <v>1.8114867921249</v>
      </c>
      <c r="M346" s="29"/>
    </row>
    <row r="347" spans="2:15" ht="24.95" customHeight="1" x14ac:dyDescent="0.2">
      <c r="B347" s="86" t="s">
        <v>57</v>
      </c>
      <c r="C347" s="231">
        <v>1.9438443681291999</v>
      </c>
      <c r="D347" s="231">
        <v>1.6886952191235001</v>
      </c>
      <c r="E347" s="231">
        <v>1.9664960149757</v>
      </c>
      <c r="F347" s="231">
        <v>2.0292892978286998</v>
      </c>
      <c r="G347" s="231">
        <v>1.8562089033331</v>
      </c>
      <c r="H347" s="231">
        <v>1.9913233384488001</v>
      </c>
      <c r="I347" s="231">
        <v>2.3752822791899</v>
      </c>
      <c r="J347" s="231">
        <v>1.5233410515615</v>
      </c>
      <c r="K347" s="231">
        <v>1.6691270275196</v>
      </c>
      <c r="L347" s="232">
        <v>1.8630843739581</v>
      </c>
      <c r="M347" s="29"/>
      <c r="N347" s="29"/>
      <c r="O347" s="29"/>
    </row>
    <row r="348" spans="2:15" ht="24.95" customHeight="1" x14ac:dyDescent="0.2">
      <c r="B348" s="87" t="s">
        <v>87</v>
      </c>
      <c r="C348" s="233">
        <v>1.9560688405797</v>
      </c>
      <c r="D348" s="233">
        <v>1.3093903888606</v>
      </c>
      <c r="E348" s="233">
        <v>1.3818723042343</v>
      </c>
      <c r="F348" s="233">
        <v>1.3297097388771</v>
      </c>
      <c r="G348" s="233">
        <v>1.6348526210304</v>
      </c>
      <c r="H348" s="233">
        <v>1.8962084614259</v>
      </c>
      <c r="I348" s="233">
        <v>1.8652442448063</v>
      </c>
      <c r="J348" s="233">
        <v>1.7005265735977999</v>
      </c>
      <c r="K348" s="233">
        <v>1.3352066115701999</v>
      </c>
      <c r="L348" s="234">
        <v>1.4891452948629</v>
      </c>
      <c r="M348" s="29"/>
      <c r="N348" s="29"/>
      <c r="O348" s="29"/>
    </row>
    <row r="349" spans="2:15" ht="24.95" customHeight="1" x14ac:dyDescent="0.2">
      <c r="B349" s="2"/>
      <c r="C349" s="216"/>
      <c r="D349" s="216"/>
      <c r="E349" s="216"/>
      <c r="F349" s="217"/>
      <c r="G349" s="217"/>
      <c r="H349" s="216"/>
      <c r="I349" s="216"/>
      <c r="J349" s="216"/>
      <c r="K349" s="216"/>
      <c r="L349" s="216"/>
      <c r="M349" s="19"/>
    </row>
    <row r="350" spans="2:15" ht="24.95" customHeight="1" x14ac:dyDescent="0.2">
      <c r="B350" s="2"/>
      <c r="C350" s="2"/>
      <c r="D350" s="2"/>
      <c r="E350" s="2"/>
      <c r="H350" s="2"/>
      <c r="I350" s="2"/>
      <c r="J350" s="2"/>
      <c r="K350" s="2"/>
      <c r="L350" s="8"/>
      <c r="M350" s="19"/>
    </row>
    <row r="351" spans="2:15" ht="24.95" customHeight="1" x14ac:dyDescent="0.2">
      <c r="B351" s="2"/>
      <c r="C351" s="2"/>
      <c r="D351" s="2"/>
      <c r="E351" s="2"/>
      <c r="H351" s="2"/>
      <c r="I351" s="2"/>
      <c r="J351" s="2"/>
      <c r="K351" s="2"/>
      <c r="L351" s="8"/>
      <c r="M351" s="19"/>
    </row>
    <row r="352" spans="2:15" ht="24.95" customHeight="1" x14ac:dyDescent="0.2">
      <c r="B352" s="2"/>
      <c r="C352" s="30"/>
      <c r="D352" s="30"/>
      <c r="E352" s="30"/>
      <c r="H352" s="30"/>
      <c r="I352" s="30"/>
      <c r="J352" s="30"/>
      <c r="K352" s="30"/>
      <c r="L352" s="8"/>
      <c r="M352" s="19"/>
    </row>
    <row r="353" spans="2:15" ht="24.95" customHeight="1" x14ac:dyDescent="0.2">
      <c r="B353" s="2"/>
      <c r="C353" s="30"/>
      <c r="D353" s="30"/>
      <c r="E353" s="30"/>
      <c r="H353" s="30"/>
      <c r="I353" s="30"/>
      <c r="J353" s="30"/>
      <c r="K353" s="30"/>
      <c r="L353" s="8"/>
      <c r="M353" s="19"/>
    </row>
    <row r="354" spans="2:15" ht="24.95" customHeight="1" x14ac:dyDescent="0.2">
      <c r="B354" s="2"/>
      <c r="C354" s="30"/>
      <c r="D354" s="30"/>
      <c r="E354" s="30"/>
      <c r="H354" s="30"/>
      <c r="I354" s="30"/>
      <c r="J354" s="30"/>
      <c r="K354" s="30"/>
      <c r="L354" s="8"/>
      <c r="M354" s="19"/>
      <c r="N354" s="13"/>
    </row>
    <row r="355" spans="2:15" ht="24.95" customHeight="1" x14ac:dyDescent="0.2">
      <c r="B355" s="2"/>
      <c r="C355" s="30"/>
      <c r="D355" s="30"/>
      <c r="E355" s="30"/>
      <c r="H355" s="30"/>
      <c r="I355" s="30"/>
      <c r="J355" s="30"/>
      <c r="K355" s="30"/>
      <c r="L355" s="8"/>
      <c r="M355" s="19"/>
    </row>
    <row r="356" spans="2:15" ht="24.95" customHeight="1" x14ac:dyDescent="0.2">
      <c r="B356" s="2"/>
      <c r="C356" s="30"/>
      <c r="D356" s="30"/>
      <c r="E356" s="30"/>
      <c r="H356" s="30"/>
      <c r="I356" s="30"/>
      <c r="J356" s="30"/>
      <c r="K356" s="30"/>
      <c r="L356" s="8"/>
      <c r="M356" s="19"/>
    </row>
    <row r="357" spans="2:15" ht="24.95" customHeight="1" x14ac:dyDescent="0.2">
      <c r="B357" s="2"/>
      <c r="C357" s="30"/>
      <c r="D357" s="30"/>
      <c r="E357" s="30"/>
      <c r="H357" s="30"/>
      <c r="I357" s="30"/>
      <c r="J357" s="30"/>
      <c r="K357" s="30"/>
      <c r="L357" s="8"/>
      <c r="M357" s="19"/>
    </row>
    <row r="358" spans="2:15" ht="24.95" customHeight="1" x14ac:dyDescent="0.2">
      <c r="B358" s="2"/>
      <c r="C358" s="30"/>
      <c r="D358" s="30"/>
      <c r="E358" s="30"/>
      <c r="H358" s="30"/>
      <c r="I358" s="30"/>
      <c r="J358" s="30"/>
      <c r="K358" s="30"/>
      <c r="L358" s="8"/>
      <c r="M358" s="19"/>
    </row>
    <row r="359" spans="2:15" ht="24.95" customHeight="1" x14ac:dyDescent="0.2">
      <c r="B359" s="2"/>
      <c r="C359" s="30"/>
      <c r="D359" s="30"/>
      <c r="E359" s="30"/>
      <c r="H359" s="30"/>
      <c r="I359" s="30"/>
      <c r="J359" s="30"/>
      <c r="K359" s="30"/>
      <c r="L359" s="8"/>
      <c r="M359" s="19"/>
    </row>
    <row r="360" spans="2:15" ht="24.95" customHeight="1" x14ac:dyDescent="0.2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31">
        <v>2</v>
      </c>
    </row>
    <row r="361" spans="2:15" s="108" customFormat="1" ht="25.5" customHeight="1" x14ac:dyDescent="0.2">
      <c r="B361" s="278" t="s">
        <v>157</v>
      </c>
      <c r="C361" s="278"/>
      <c r="D361" s="278"/>
      <c r="E361" s="278"/>
      <c r="F361" s="278"/>
      <c r="G361" s="278"/>
      <c r="H361" s="278"/>
      <c r="I361" s="278"/>
      <c r="J361" s="278"/>
      <c r="K361" s="278"/>
      <c r="L361" s="278"/>
      <c r="M361" s="278"/>
      <c r="N361" s="116"/>
      <c r="O361" s="116"/>
    </row>
    <row r="362" spans="2:15" ht="15" customHeight="1" x14ac:dyDescent="0.2">
      <c r="B362" s="28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</row>
    <row r="363" spans="2:15" ht="24.95" customHeight="1" x14ac:dyDescent="0.2">
      <c r="B363" s="275" t="s">
        <v>13</v>
      </c>
      <c r="C363" s="275"/>
      <c r="D363" s="275"/>
      <c r="E363" s="275"/>
      <c r="F363" s="275"/>
      <c r="G363" s="275"/>
      <c r="H363" s="275"/>
      <c r="I363" s="115"/>
      <c r="J363" s="115"/>
      <c r="K363" s="115"/>
      <c r="L363" s="115"/>
      <c r="M363" s="115"/>
      <c r="N363" s="115"/>
    </row>
    <row r="364" spans="2:15" ht="24.95" customHeight="1" x14ac:dyDescent="0.2">
      <c r="B364" s="91" t="s">
        <v>35</v>
      </c>
      <c r="C364" s="282" t="s">
        <v>51</v>
      </c>
      <c r="D364" s="282"/>
      <c r="E364" s="282" t="s">
        <v>50</v>
      </c>
      <c r="F364" s="282"/>
      <c r="G364" s="282" t="s">
        <v>0</v>
      </c>
      <c r="H364" s="282"/>
    </row>
    <row r="365" spans="2:15" ht="24.95" customHeight="1" x14ac:dyDescent="0.2">
      <c r="B365" s="235" t="s">
        <v>176</v>
      </c>
      <c r="C365" s="274">
        <v>461435</v>
      </c>
      <c r="D365" s="274"/>
      <c r="E365" s="274">
        <v>55272</v>
      </c>
      <c r="F365" s="274"/>
      <c r="G365" s="260">
        <v>516707</v>
      </c>
      <c r="H365" s="260"/>
    </row>
    <row r="366" spans="2:15" ht="24.95" customHeight="1" x14ac:dyDescent="0.2">
      <c r="B366" s="235" t="s">
        <v>156</v>
      </c>
      <c r="C366" s="263">
        <v>872793</v>
      </c>
      <c r="D366" s="263"/>
      <c r="E366" s="263">
        <v>139709</v>
      </c>
      <c r="F366" s="263"/>
      <c r="G366" s="260">
        <v>1012502</v>
      </c>
      <c r="H366" s="260"/>
    </row>
    <row r="367" spans="2:15" ht="24.95" customHeight="1" x14ac:dyDescent="0.2">
      <c r="B367" s="91" t="s">
        <v>43</v>
      </c>
      <c r="C367" s="283">
        <f>(C366-C365)/C365</f>
        <v>0.89147550575920764</v>
      </c>
      <c r="D367" s="283"/>
      <c r="E367" s="265">
        <f>(E366-E365)/E365</f>
        <v>1.5276631929367492</v>
      </c>
      <c r="F367" s="265"/>
      <c r="G367" s="283">
        <f>(G366-G365)/G365</f>
        <v>0.9595283206923847</v>
      </c>
      <c r="H367" s="283"/>
    </row>
    <row r="368" spans="2:15" s="13" customFormat="1" ht="24.95" customHeight="1" x14ac:dyDescent="0.2">
      <c r="B368" s="33"/>
      <c r="C368" s="34"/>
      <c r="D368" s="34"/>
      <c r="E368" s="34"/>
      <c r="F368" s="34"/>
      <c r="G368" s="34"/>
      <c r="H368" s="34"/>
    </row>
    <row r="369" spans="2:12" s="13" customFormat="1" ht="24.95" customHeight="1" x14ac:dyDescent="0.2">
      <c r="B369" s="33"/>
      <c r="C369" s="34"/>
      <c r="D369" s="34"/>
      <c r="E369" s="34"/>
      <c r="F369" s="34"/>
      <c r="G369" s="34"/>
      <c r="H369" s="34"/>
    </row>
    <row r="370" spans="2:12" s="13" customFormat="1" ht="24.95" customHeight="1" x14ac:dyDescent="0.2">
      <c r="B370" s="33"/>
      <c r="C370" s="34"/>
      <c r="D370" s="34"/>
      <c r="E370" s="34"/>
      <c r="F370" s="34"/>
      <c r="G370" s="34"/>
      <c r="H370" s="34"/>
    </row>
    <row r="371" spans="2:12" s="13" customFormat="1" ht="24.95" customHeight="1" x14ac:dyDescent="0.2">
      <c r="B371" s="33"/>
      <c r="C371" s="34"/>
      <c r="D371" s="34"/>
      <c r="E371" s="34"/>
      <c r="F371" s="34"/>
      <c r="G371" s="34"/>
      <c r="H371" s="34"/>
    </row>
    <row r="372" spans="2:12" s="13" customFormat="1" ht="24.95" customHeight="1" x14ac:dyDescent="0.2">
      <c r="B372" s="33"/>
      <c r="C372" s="34"/>
      <c r="D372" s="34"/>
      <c r="E372" s="34"/>
      <c r="F372" s="34"/>
      <c r="G372" s="34"/>
      <c r="H372" s="34"/>
    </row>
    <row r="373" spans="2:12" s="13" customFormat="1" ht="24.95" customHeight="1" x14ac:dyDescent="0.2">
      <c r="B373" s="33"/>
      <c r="C373" s="34"/>
      <c r="D373" s="34"/>
      <c r="E373" s="34"/>
      <c r="F373" s="34"/>
      <c r="G373" s="34"/>
      <c r="H373" s="34"/>
    </row>
    <row r="374" spans="2:12" s="13" customFormat="1" ht="24.95" customHeight="1" x14ac:dyDescent="0.2">
      <c r="B374" s="33"/>
      <c r="C374" s="34"/>
      <c r="D374" s="34"/>
      <c r="E374" s="34"/>
      <c r="F374" s="34"/>
      <c r="G374" s="34"/>
      <c r="H374" s="34"/>
    </row>
    <row r="375" spans="2:12" s="13" customFormat="1" ht="24.95" customHeight="1" x14ac:dyDescent="0.2">
      <c r="B375" s="33"/>
      <c r="C375" s="34"/>
      <c r="D375" s="34"/>
      <c r="E375" s="34"/>
      <c r="F375" s="34"/>
      <c r="G375" s="34"/>
      <c r="H375" s="34"/>
    </row>
    <row r="376" spans="2:12" s="13" customFormat="1" ht="24.95" customHeight="1" x14ac:dyDescent="0.2">
      <c r="B376" s="33"/>
      <c r="C376" s="34"/>
      <c r="D376" s="34"/>
      <c r="E376" s="34"/>
      <c r="F376" s="34"/>
      <c r="G376" s="34"/>
      <c r="H376" s="34"/>
    </row>
    <row r="377" spans="2:12" ht="24.95" customHeight="1" x14ac:dyDescent="0.2"/>
    <row r="378" spans="2:12" ht="24.95" customHeight="1" x14ac:dyDescent="0.2">
      <c r="B378" s="275" t="s">
        <v>37</v>
      </c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</row>
    <row r="379" spans="2:12" ht="24.95" customHeight="1" x14ac:dyDescent="0.2">
      <c r="B379" s="91" t="s">
        <v>35</v>
      </c>
      <c r="C379" s="92" t="s">
        <v>114</v>
      </c>
      <c r="D379" s="92" t="s">
        <v>5</v>
      </c>
      <c r="E379" s="92" t="s">
        <v>6</v>
      </c>
      <c r="F379" s="92" t="s">
        <v>7</v>
      </c>
      <c r="G379" s="92" t="s">
        <v>8</v>
      </c>
      <c r="H379" s="92" t="s">
        <v>9</v>
      </c>
      <c r="I379" s="92" t="s">
        <v>10</v>
      </c>
      <c r="J379" s="92" t="s">
        <v>11</v>
      </c>
      <c r="K379" s="92" t="s">
        <v>12</v>
      </c>
      <c r="L379" s="92" t="s">
        <v>14</v>
      </c>
    </row>
    <row r="380" spans="2:12" ht="24.95" customHeight="1" x14ac:dyDescent="0.2">
      <c r="B380" s="235" t="s">
        <v>176</v>
      </c>
      <c r="C380" s="236">
        <v>70237</v>
      </c>
      <c r="D380" s="236">
        <v>67874</v>
      </c>
      <c r="E380" s="236">
        <v>86783</v>
      </c>
      <c r="F380" s="236">
        <v>26102</v>
      </c>
      <c r="G380" s="236">
        <v>82378</v>
      </c>
      <c r="H380" s="236">
        <v>58187</v>
      </c>
      <c r="I380" s="236">
        <v>42629</v>
      </c>
      <c r="J380" s="236">
        <v>48287</v>
      </c>
      <c r="K380" s="236">
        <v>34230</v>
      </c>
      <c r="L380" s="241">
        <v>516707</v>
      </c>
    </row>
    <row r="381" spans="2:12" ht="24.95" customHeight="1" x14ac:dyDescent="0.2">
      <c r="B381" s="235" t="s">
        <v>156</v>
      </c>
      <c r="C381" s="236">
        <v>108662</v>
      </c>
      <c r="D381" s="236">
        <v>193561</v>
      </c>
      <c r="E381" s="236">
        <v>157489</v>
      </c>
      <c r="F381" s="236">
        <v>58156</v>
      </c>
      <c r="G381" s="236">
        <v>161249</v>
      </c>
      <c r="H381" s="236">
        <v>91541</v>
      </c>
      <c r="I381" s="236">
        <v>57134</v>
      </c>
      <c r="J381" s="236">
        <v>104867</v>
      </c>
      <c r="K381" s="236">
        <v>79843</v>
      </c>
      <c r="L381" s="241">
        <v>1012502</v>
      </c>
    </row>
    <row r="382" spans="2:12" ht="24.95" customHeight="1" x14ac:dyDescent="0.2">
      <c r="B382" s="91" t="s">
        <v>43</v>
      </c>
      <c r="C382" s="85">
        <f t="shared" ref="C382:L382" si="0">(C381-C380)/C380</f>
        <v>0.54707632729188316</v>
      </c>
      <c r="D382" s="85">
        <f t="shared" si="0"/>
        <v>1.851769455166927</v>
      </c>
      <c r="E382" s="85">
        <f t="shared" si="0"/>
        <v>0.81474482329488496</v>
      </c>
      <c r="F382" s="85">
        <f t="shared" si="0"/>
        <v>1.2280285035629455</v>
      </c>
      <c r="G382" s="85">
        <f t="shared" si="0"/>
        <v>0.95742795406540582</v>
      </c>
      <c r="H382" s="85">
        <f t="shared" si="0"/>
        <v>0.57322082252049422</v>
      </c>
      <c r="I382" s="85">
        <f t="shared" si="0"/>
        <v>0.34026132445049145</v>
      </c>
      <c r="J382" s="85">
        <f t="shared" si="0"/>
        <v>1.1717439476463645</v>
      </c>
      <c r="K382" s="85">
        <f t="shared" si="0"/>
        <v>1.3325445515629564</v>
      </c>
      <c r="L382" s="85">
        <f t="shared" si="0"/>
        <v>0.9595283206923847</v>
      </c>
    </row>
    <row r="383" spans="2:12" ht="24.95" customHeight="1" x14ac:dyDescent="0.2">
      <c r="B383" s="37"/>
      <c r="C383" s="38"/>
      <c r="D383" s="38"/>
      <c r="E383" s="38"/>
      <c r="F383" s="38"/>
      <c r="G383" s="38"/>
      <c r="H383" s="38"/>
      <c r="I383" s="38"/>
      <c r="J383" s="38"/>
      <c r="K383" s="38"/>
      <c r="L383" s="38"/>
    </row>
    <row r="384" spans="2:12" ht="24.95" customHeight="1" x14ac:dyDescent="0.2">
      <c r="B384" s="37"/>
      <c r="C384" s="38"/>
      <c r="D384" s="38"/>
      <c r="E384" s="38"/>
      <c r="F384" s="38"/>
      <c r="G384" s="38"/>
      <c r="H384" s="38"/>
      <c r="I384" s="38"/>
      <c r="J384" s="38"/>
      <c r="K384" s="38"/>
      <c r="L384" s="38"/>
    </row>
    <row r="385" spans="2:12" ht="24.95" customHeight="1" x14ac:dyDescent="0.2">
      <c r="B385" s="37"/>
      <c r="C385" s="38"/>
      <c r="D385" s="38"/>
      <c r="E385" s="38"/>
      <c r="F385" s="38"/>
      <c r="G385" s="38"/>
      <c r="H385" s="38"/>
      <c r="I385" s="38"/>
      <c r="J385" s="38"/>
      <c r="K385" s="38"/>
      <c r="L385" s="38"/>
    </row>
    <row r="386" spans="2:12" ht="24.95" customHeight="1" x14ac:dyDescent="0.2">
      <c r="B386" s="288"/>
      <c r="C386" s="288"/>
      <c r="D386" s="288"/>
      <c r="E386" s="288"/>
      <c r="F386" s="288"/>
      <c r="G386" s="288"/>
      <c r="H386" s="288"/>
      <c r="I386" s="288"/>
      <c r="J386" s="288"/>
      <c r="K386" s="288"/>
      <c r="L386" s="288"/>
    </row>
    <row r="387" spans="2:12" ht="24.95" customHeight="1" x14ac:dyDescent="0.2">
      <c r="B387" s="37"/>
      <c r="C387" s="38"/>
      <c r="D387" s="38"/>
      <c r="E387" s="38"/>
      <c r="F387" s="38"/>
      <c r="G387" s="38"/>
      <c r="H387" s="38"/>
      <c r="I387" s="38"/>
      <c r="J387" s="38"/>
      <c r="K387" s="38"/>
      <c r="L387" s="38"/>
    </row>
    <row r="388" spans="2:12" ht="24.95" customHeight="1" x14ac:dyDescent="0.2">
      <c r="B388" s="37"/>
      <c r="C388" s="38"/>
      <c r="D388" s="38"/>
      <c r="E388" s="38"/>
      <c r="F388" s="38"/>
      <c r="G388" s="38"/>
      <c r="H388" s="38"/>
      <c r="I388" s="38"/>
      <c r="J388" s="38"/>
      <c r="K388" s="38"/>
      <c r="L388" s="38"/>
    </row>
    <row r="389" spans="2:12" ht="24.95" customHeight="1" x14ac:dyDescent="0.2">
      <c r="B389" s="37"/>
      <c r="C389" s="38"/>
      <c r="D389" s="38"/>
      <c r="E389" s="38"/>
      <c r="F389" s="38"/>
      <c r="G389" s="38"/>
      <c r="H389" s="38"/>
      <c r="I389" s="38"/>
      <c r="J389" s="38"/>
      <c r="K389" s="38"/>
      <c r="L389" s="38"/>
    </row>
    <row r="390" spans="2:12" ht="24.95" customHeight="1" x14ac:dyDescent="0.2">
      <c r="B390" s="37"/>
      <c r="C390" s="38"/>
      <c r="D390" s="38"/>
      <c r="E390" s="38"/>
      <c r="F390" s="38"/>
      <c r="G390" s="38"/>
      <c r="H390" s="38"/>
      <c r="I390" s="38"/>
      <c r="J390" s="38"/>
      <c r="K390" s="38"/>
      <c r="L390" s="38"/>
    </row>
    <row r="391" spans="2:12" ht="24.95" customHeight="1" x14ac:dyDescent="0.2">
      <c r="B391" s="37"/>
      <c r="C391" s="38"/>
      <c r="D391" s="38"/>
      <c r="E391" s="38"/>
      <c r="F391" s="38"/>
      <c r="G391" s="38"/>
      <c r="H391" s="38"/>
      <c r="I391" s="38"/>
      <c r="J391" s="38"/>
      <c r="K391" s="38"/>
      <c r="L391" s="38"/>
    </row>
    <row r="392" spans="2:12" ht="24.95" customHeight="1" x14ac:dyDescent="0.2">
      <c r="B392" s="37"/>
      <c r="C392" s="38"/>
      <c r="D392" s="38"/>
      <c r="E392" s="38"/>
      <c r="F392" s="38"/>
      <c r="G392" s="38"/>
      <c r="H392" s="38"/>
      <c r="I392" s="38"/>
      <c r="J392" s="38"/>
      <c r="K392" s="38"/>
      <c r="L392" s="38"/>
    </row>
    <row r="393" spans="2:12" ht="24.95" customHeight="1" x14ac:dyDescent="0.2">
      <c r="B393" s="37"/>
      <c r="C393" s="38"/>
      <c r="D393" s="38"/>
      <c r="E393" s="38"/>
      <c r="F393" s="38"/>
      <c r="G393" s="38"/>
      <c r="H393" s="38"/>
      <c r="I393" s="38"/>
      <c r="J393" s="38"/>
      <c r="K393" s="38"/>
      <c r="L393" s="38"/>
    </row>
    <row r="394" spans="2:12" ht="24.95" customHeight="1" x14ac:dyDescent="0.2">
      <c r="B394" s="37"/>
      <c r="C394" s="38"/>
      <c r="D394" s="38"/>
      <c r="E394" s="38"/>
      <c r="F394" s="38"/>
      <c r="G394" s="38"/>
      <c r="H394" s="38"/>
      <c r="I394" s="38"/>
      <c r="J394" s="38"/>
      <c r="K394" s="38"/>
      <c r="L394" s="38"/>
    </row>
    <row r="395" spans="2:12" ht="24.95" customHeight="1" x14ac:dyDescent="0.2">
      <c r="B395" s="266" t="s">
        <v>15</v>
      </c>
      <c r="C395" s="266"/>
      <c r="D395" s="266"/>
      <c r="E395" s="266"/>
      <c r="F395" s="266"/>
      <c r="G395" s="266"/>
      <c r="H395" s="266"/>
      <c r="I395" s="266"/>
      <c r="J395" s="266"/>
    </row>
    <row r="396" spans="2:12" ht="24.95" customHeight="1" x14ac:dyDescent="0.2">
      <c r="B396" s="93" t="s">
        <v>35</v>
      </c>
      <c r="C396" s="303" t="s">
        <v>40</v>
      </c>
      <c r="D396" s="303"/>
      <c r="E396" s="303" t="s">
        <v>41</v>
      </c>
      <c r="F396" s="303"/>
      <c r="G396" s="303" t="s">
        <v>42</v>
      </c>
      <c r="H396" s="303"/>
      <c r="I396" s="267" t="s">
        <v>89</v>
      </c>
      <c r="J396" s="267"/>
      <c r="L396" s="39"/>
    </row>
    <row r="397" spans="2:12" ht="24.95" customHeight="1" x14ac:dyDescent="0.2">
      <c r="B397" s="235" t="s">
        <v>176</v>
      </c>
      <c r="C397" s="274">
        <v>1057211</v>
      </c>
      <c r="D397" s="274"/>
      <c r="E397" s="274">
        <v>91799</v>
      </c>
      <c r="F397" s="274"/>
      <c r="G397" s="260">
        <v>1149010</v>
      </c>
      <c r="H397" s="260"/>
      <c r="I397" s="261">
        <v>0.30431486470000002</v>
      </c>
      <c r="J397" s="262"/>
    </row>
    <row r="398" spans="2:12" ht="24.95" customHeight="1" x14ac:dyDescent="0.2">
      <c r="B398" s="235" t="s">
        <v>156</v>
      </c>
      <c r="C398" s="263">
        <v>1626087</v>
      </c>
      <c r="D398" s="263"/>
      <c r="E398" s="263">
        <v>208047</v>
      </c>
      <c r="F398" s="263"/>
      <c r="G398" s="277">
        <v>1834134</v>
      </c>
      <c r="H398" s="277"/>
      <c r="I398" s="272">
        <v>0.4233567144</v>
      </c>
      <c r="J398" s="286"/>
    </row>
    <row r="399" spans="2:12" ht="24.95" customHeight="1" x14ac:dyDescent="0.2">
      <c r="B399" s="103" t="s">
        <v>43</v>
      </c>
      <c r="C399" s="300">
        <f>(C398-C397)/C397</f>
        <v>0.53809126087413017</v>
      </c>
      <c r="D399" s="300"/>
      <c r="E399" s="300">
        <f>(E398-E397)/E397</f>
        <v>1.2663318772535648</v>
      </c>
      <c r="F399" s="300"/>
      <c r="G399" s="301">
        <f>(G398-G397)/G397</f>
        <v>0.59627331354818491</v>
      </c>
      <c r="H399" s="301"/>
      <c r="I399" s="301">
        <f>(I398-I397)/I397</f>
        <v>0.39117987160224305</v>
      </c>
      <c r="J399" s="301"/>
    </row>
    <row r="400" spans="2:12" ht="24.95" customHeight="1" x14ac:dyDescent="0.2">
      <c r="B400" s="37"/>
      <c r="C400" s="38"/>
      <c r="D400" s="38"/>
      <c r="E400" s="38"/>
      <c r="F400" s="38"/>
      <c r="G400" s="40"/>
      <c r="H400" s="40"/>
      <c r="I400" s="40"/>
      <c r="J400" s="40"/>
      <c r="K400" s="13"/>
    </row>
    <row r="401" spans="2:13" ht="24.95" customHeight="1" x14ac:dyDescent="0.2"/>
    <row r="402" spans="2:13" ht="24.95" customHeight="1" x14ac:dyDescent="0.2"/>
    <row r="403" spans="2:13" ht="24.95" customHeight="1" x14ac:dyDescent="0.2"/>
    <row r="404" spans="2:13" ht="24.95" customHeight="1" x14ac:dyDescent="0.2">
      <c r="L404" s="41"/>
    </row>
    <row r="405" spans="2:13" ht="24.95" customHeight="1" x14ac:dyDescent="0.2"/>
    <row r="406" spans="2:13" ht="24.95" customHeight="1" x14ac:dyDescent="0.2"/>
    <row r="407" spans="2:13" ht="24.95" customHeight="1" x14ac:dyDescent="0.2">
      <c r="L407" s="27"/>
    </row>
    <row r="408" spans="2:13" ht="24.95" customHeight="1" x14ac:dyDescent="0.2"/>
    <row r="409" spans="2:13" ht="24.95" customHeight="1" x14ac:dyDescent="0.2"/>
    <row r="410" spans="2:13" ht="24.95" customHeight="1" x14ac:dyDescent="0.2">
      <c r="B410" s="266" t="s">
        <v>38</v>
      </c>
      <c r="C410" s="266"/>
      <c r="D410" s="266"/>
      <c r="E410" s="266"/>
      <c r="F410" s="266"/>
      <c r="G410" s="266"/>
      <c r="H410" s="266"/>
      <c r="I410" s="266"/>
      <c r="J410" s="266"/>
      <c r="K410" s="266"/>
      <c r="L410" s="266"/>
    </row>
    <row r="411" spans="2:13" ht="24.95" customHeight="1" x14ac:dyDescent="0.2">
      <c r="B411" s="93" t="s">
        <v>35</v>
      </c>
      <c r="C411" s="109" t="s">
        <v>114</v>
      </c>
      <c r="D411" s="109" t="s">
        <v>5</v>
      </c>
      <c r="E411" s="109" t="s">
        <v>6</v>
      </c>
      <c r="F411" s="109" t="s">
        <v>7</v>
      </c>
      <c r="G411" s="109" t="s">
        <v>8</v>
      </c>
      <c r="H411" s="109" t="s">
        <v>9</v>
      </c>
      <c r="I411" s="109" t="s">
        <v>10</v>
      </c>
      <c r="J411" s="109" t="s">
        <v>11</v>
      </c>
      <c r="K411" s="109" t="s">
        <v>12</v>
      </c>
      <c r="L411" s="109" t="s">
        <v>14</v>
      </c>
    </row>
    <row r="412" spans="2:13" ht="24.95" customHeight="1" x14ac:dyDescent="0.2">
      <c r="B412" s="235" t="s">
        <v>176</v>
      </c>
      <c r="C412" s="236">
        <v>162953</v>
      </c>
      <c r="D412" s="236">
        <v>124062</v>
      </c>
      <c r="E412" s="236">
        <v>207902</v>
      </c>
      <c r="F412" s="236">
        <v>68458</v>
      </c>
      <c r="G412" s="236">
        <v>165143</v>
      </c>
      <c r="H412" s="236">
        <v>118492</v>
      </c>
      <c r="I412" s="236">
        <v>131372</v>
      </c>
      <c r="J412" s="236">
        <v>95265</v>
      </c>
      <c r="K412" s="236">
        <v>75363</v>
      </c>
      <c r="L412" s="241">
        <v>1149010</v>
      </c>
    </row>
    <row r="413" spans="2:13" ht="24.95" customHeight="1" x14ac:dyDescent="0.2">
      <c r="B413" s="235" t="s">
        <v>156</v>
      </c>
      <c r="C413" s="242">
        <v>211276</v>
      </c>
      <c r="D413" s="242">
        <v>306762</v>
      </c>
      <c r="E413" s="242">
        <v>300078</v>
      </c>
      <c r="F413" s="242">
        <v>111773</v>
      </c>
      <c r="G413" s="242">
        <v>292906</v>
      </c>
      <c r="H413" s="242">
        <v>181638</v>
      </c>
      <c r="I413" s="242">
        <v>134801</v>
      </c>
      <c r="J413" s="242">
        <v>162642</v>
      </c>
      <c r="K413" s="242">
        <v>132258</v>
      </c>
      <c r="L413" s="243">
        <v>1834134</v>
      </c>
    </row>
    <row r="414" spans="2:13" ht="24.95" customHeight="1" x14ac:dyDescent="0.2">
      <c r="B414" s="103" t="s">
        <v>43</v>
      </c>
      <c r="C414" s="104">
        <f t="shared" ref="C414:L414" si="1">(C413-C412)/C412</f>
        <v>0.29654562972145343</v>
      </c>
      <c r="D414" s="104">
        <f t="shared" si="1"/>
        <v>1.4726507713884993</v>
      </c>
      <c r="E414" s="104">
        <f t="shared" si="1"/>
        <v>0.44336273821319661</v>
      </c>
      <c r="F414" s="104">
        <f t="shared" si="1"/>
        <v>0.6327237138099272</v>
      </c>
      <c r="G414" s="104">
        <f t="shared" si="1"/>
        <v>0.77365071483502179</v>
      </c>
      <c r="H414" s="104">
        <f t="shared" si="1"/>
        <v>0.53291361442122676</v>
      </c>
      <c r="I414" s="104">
        <f t="shared" si="1"/>
        <v>2.6101452364278539E-2</v>
      </c>
      <c r="J414" s="104">
        <f t="shared" si="1"/>
        <v>0.70725869941741459</v>
      </c>
      <c r="K414" s="104">
        <f t="shared" si="1"/>
        <v>0.75494606106444806</v>
      </c>
      <c r="L414" s="104">
        <f t="shared" si="1"/>
        <v>0.59627331354818491</v>
      </c>
    </row>
    <row r="415" spans="2:13" ht="24.95" customHeight="1" x14ac:dyDescent="0.2">
      <c r="B415" s="37"/>
      <c r="C415" s="38"/>
      <c r="D415" s="38"/>
      <c r="E415" s="38"/>
      <c r="F415" s="38"/>
      <c r="G415" s="38"/>
      <c r="H415" s="38"/>
      <c r="I415" s="38"/>
      <c r="J415" s="38"/>
      <c r="K415" s="38"/>
      <c r="L415" s="38"/>
    </row>
    <row r="416" spans="2:13" ht="24.95" customHeight="1" x14ac:dyDescent="0.2">
      <c r="B416" s="37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13"/>
    </row>
    <row r="417" spans="2:15" ht="24.95" customHeight="1" x14ac:dyDescent="0.2">
      <c r="B417" s="288"/>
      <c r="C417" s="288"/>
      <c r="D417" s="288"/>
      <c r="E417" s="288"/>
      <c r="F417" s="288"/>
      <c r="G417" s="288"/>
      <c r="H417" s="288"/>
      <c r="I417" s="288"/>
      <c r="J417" s="288"/>
      <c r="K417" s="288"/>
      <c r="L417" s="288"/>
      <c r="M417" s="13"/>
    </row>
    <row r="418" spans="2:15" ht="24.95" customHeight="1" x14ac:dyDescent="0.2"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13"/>
    </row>
    <row r="419" spans="2:15" ht="24.95" customHeight="1" x14ac:dyDescent="0.2">
      <c r="B419" s="37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13"/>
    </row>
    <row r="420" spans="2:15" ht="24.95" customHeight="1" x14ac:dyDescent="0.2">
      <c r="B420" s="37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13"/>
    </row>
    <row r="421" spans="2:15" ht="24.95" customHeight="1" x14ac:dyDescent="0.2">
      <c r="B421" s="37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13"/>
    </row>
    <row r="422" spans="2:15" ht="24.95" customHeight="1" x14ac:dyDescent="0.2">
      <c r="B422" s="37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13"/>
    </row>
    <row r="423" spans="2:15" ht="24.95" customHeight="1" x14ac:dyDescent="0.2">
      <c r="B423" s="37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1">
        <v>3</v>
      </c>
    </row>
    <row r="424" spans="2:15" s="108" customFormat="1" ht="25.5" customHeight="1" x14ac:dyDescent="0.2">
      <c r="B424" s="278" t="s">
        <v>158</v>
      </c>
      <c r="C424" s="278"/>
      <c r="D424" s="278"/>
      <c r="E424" s="278"/>
      <c r="F424" s="278"/>
      <c r="G424" s="278"/>
      <c r="H424" s="278"/>
      <c r="I424" s="278"/>
      <c r="J424" s="278"/>
      <c r="K424" s="278"/>
      <c r="L424" s="278"/>
      <c r="M424" s="278"/>
      <c r="N424" s="116"/>
      <c r="O424" s="116"/>
    </row>
    <row r="425" spans="2:15" ht="15" customHeight="1" x14ac:dyDescent="0.2">
      <c r="B425" s="28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</row>
    <row r="426" spans="2:15" ht="24.95" customHeight="1" x14ac:dyDescent="0.2">
      <c r="B426" s="287" t="s">
        <v>13</v>
      </c>
      <c r="C426" s="287"/>
      <c r="D426" s="287"/>
      <c r="E426" s="287"/>
      <c r="F426" s="287"/>
      <c r="G426" s="287"/>
      <c r="H426" s="287"/>
      <c r="I426" s="289"/>
      <c r="J426" s="289"/>
      <c r="K426" s="289"/>
      <c r="L426" s="289"/>
      <c r="M426" s="289"/>
      <c r="N426" s="289"/>
    </row>
    <row r="427" spans="2:15" ht="24.95" customHeight="1" x14ac:dyDescent="0.2">
      <c r="B427" s="91" t="s">
        <v>35</v>
      </c>
      <c r="C427" s="269" t="s">
        <v>51</v>
      </c>
      <c r="D427" s="269"/>
      <c r="E427" s="269" t="s">
        <v>50</v>
      </c>
      <c r="F427" s="269"/>
      <c r="G427" s="269" t="s">
        <v>0</v>
      </c>
      <c r="H427" s="269"/>
    </row>
    <row r="428" spans="2:15" ht="24.95" customHeight="1" x14ac:dyDescent="0.2">
      <c r="B428" s="235" t="s">
        <v>159</v>
      </c>
      <c r="C428" s="274">
        <v>1948284</v>
      </c>
      <c r="D428" s="274"/>
      <c r="E428" s="274">
        <v>309420</v>
      </c>
      <c r="F428" s="274"/>
      <c r="G428" s="260">
        <v>2257704</v>
      </c>
      <c r="H428" s="260"/>
    </row>
    <row r="429" spans="2:15" ht="24.95" customHeight="1" x14ac:dyDescent="0.2">
      <c r="B429" s="235" t="s">
        <v>160</v>
      </c>
      <c r="C429" s="263">
        <v>2375472</v>
      </c>
      <c r="D429" s="263"/>
      <c r="E429" s="263">
        <v>348983</v>
      </c>
      <c r="F429" s="263"/>
      <c r="G429" s="260">
        <v>2724455</v>
      </c>
      <c r="H429" s="260"/>
    </row>
    <row r="430" spans="2:15" ht="24.95" customHeight="1" x14ac:dyDescent="0.2">
      <c r="B430" s="111" t="s">
        <v>43</v>
      </c>
      <c r="C430" s="265">
        <f>(C429-C428)/C428</f>
        <v>0.21926372130551808</v>
      </c>
      <c r="D430" s="265"/>
      <c r="E430" s="265">
        <f>(E429-E428)/E428</f>
        <v>0.12786180595953719</v>
      </c>
      <c r="F430" s="265"/>
      <c r="G430" s="265">
        <f>(G429-G428)/G428</f>
        <v>0.20673702132786229</v>
      </c>
      <c r="H430" s="265"/>
    </row>
    <row r="431" spans="2:15" ht="24.95" customHeight="1" x14ac:dyDescent="0.2">
      <c r="B431" s="33"/>
      <c r="C431" s="34"/>
      <c r="D431" s="34"/>
      <c r="E431" s="34"/>
      <c r="F431" s="34"/>
      <c r="G431" s="34"/>
      <c r="H431" s="34"/>
      <c r="I431" s="13"/>
      <c r="J431" s="13"/>
      <c r="K431" s="13"/>
      <c r="L431" s="13"/>
      <c r="M431" s="13"/>
      <c r="N431" s="13"/>
      <c r="O431" s="13"/>
    </row>
    <row r="432" spans="2:15" ht="24.95" customHeight="1" x14ac:dyDescent="0.2">
      <c r="B432" s="33"/>
      <c r="C432" s="34"/>
      <c r="D432" s="34"/>
      <c r="E432" s="34"/>
      <c r="F432" s="34"/>
      <c r="G432" s="34"/>
      <c r="H432" s="34"/>
      <c r="I432" s="13"/>
      <c r="J432" s="13"/>
      <c r="K432" s="13"/>
      <c r="L432" s="13"/>
      <c r="M432" s="13"/>
      <c r="N432" s="13"/>
      <c r="O432" s="13"/>
    </row>
    <row r="433" spans="2:15" ht="24.95" customHeight="1" x14ac:dyDescent="0.2">
      <c r="B433" s="33"/>
      <c r="C433" s="34"/>
      <c r="D433" s="34"/>
      <c r="E433" s="34"/>
      <c r="F433" s="34"/>
      <c r="G433" s="34"/>
      <c r="H433" s="34"/>
      <c r="I433" s="13"/>
      <c r="J433" s="13"/>
      <c r="K433" s="13"/>
      <c r="L433" s="13"/>
      <c r="M433" s="13"/>
      <c r="N433" s="13"/>
      <c r="O433" s="13"/>
    </row>
    <row r="434" spans="2:15" ht="24.95" customHeight="1" x14ac:dyDescent="0.2">
      <c r="B434" s="33"/>
      <c r="C434" s="34"/>
      <c r="D434" s="34"/>
      <c r="E434" s="34"/>
      <c r="F434" s="34"/>
      <c r="G434" s="34"/>
      <c r="H434" s="34"/>
      <c r="I434" s="13"/>
      <c r="J434" s="13"/>
      <c r="K434" s="13"/>
      <c r="L434" s="13"/>
      <c r="M434" s="13"/>
      <c r="N434" s="13"/>
      <c r="O434" s="13"/>
    </row>
    <row r="435" spans="2:15" ht="24.95" customHeight="1" x14ac:dyDescent="0.2">
      <c r="B435" s="33"/>
      <c r="C435" s="34"/>
      <c r="D435" s="34"/>
      <c r="E435" s="34"/>
      <c r="F435" s="34"/>
      <c r="G435" s="34"/>
      <c r="H435" s="34"/>
      <c r="I435" s="13"/>
      <c r="J435" s="13"/>
      <c r="K435" s="13"/>
      <c r="L435" s="13"/>
      <c r="M435" s="13"/>
      <c r="N435" s="13"/>
      <c r="O435" s="13"/>
    </row>
    <row r="436" spans="2:15" ht="24.95" customHeight="1" x14ac:dyDescent="0.2">
      <c r="B436" s="33"/>
      <c r="C436" s="34"/>
      <c r="D436" s="34"/>
      <c r="E436" s="34"/>
      <c r="F436" s="34"/>
      <c r="G436" s="34"/>
      <c r="H436" s="34"/>
      <c r="I436" s="13"/>
      <c r="J436" s="13"/>
      <c r="K436" s="13"/>
      <c r="L436" s="13"/>
      <c r="M436" s="13"/>
      <c r="N436" s="13"/>
      <c r="O436" s="13"/>
    </row>
    <row r="437" spans="2:15" ht="24.95" customHeight="1" x14ac:dyDescent="0.2">
      <c r="B437" s="33"/>
      <c r="C437" s="34"/>
      <c r="D437" s="34"/>
      <c r="E437" s="34"/>
      <c r="F437" s="34"/>
      <c r="G437" s="34"/>
      <c r="H437" s="34"/>
      <c r="I437" s="13"/>
      <c r="J437" s="13"/>
      <c r="K437" s="13"/>
      <c r="L437" s="13"/>
      <c r="M437" s="13"/>
      <c r="N437" s="13"/>
      <c r="O437" s="13"/>
    </row>
    <row r="438" spans="2:15" ht="24.95" customHeight="1" x14ac:dyDescent="0.2">
      <c r="B438" s="33"/>
      <c r="C438" s="34"/>
      <c r="D438" s="34"/>
      <c r="E438" s="34"/>
      <c r="F438" s="34"/>
      <c r="G438" s="34"/>
      <c r="H438" s="34"/>
      <c r="I438" s="13"/>
      <c r="J438" s="13"/>
      <c r="K438" s="13"/>
      <c r="L438" s="13"/>
      <c r="M438" s="13"/>
      <c r="N438" s="13"/>
      <c r="O438" s="13"/>
    </row>
    <row r="439" spans="2:15" ht="24.95" customHeight="1" x14ac:dyDescent="0.2">
      <c r="B439" s="33"/>
      <c r="C439" s="34"/>
      <c r="D439" s="34"/>
      <c r="E439" s="34"/>
      <c r="F439" s="34"/>
      <c r="G439" s="34"/>
      <c r="H439" s="34"/>
      <c r="I439" s="13"/>
      <c r="J439" s="13"/>
      <c r="K439" s="13"/>
      <c r="L439" s="13"/>
      <c r="M439" s="13"/>
      <c r="N439" s="13"/>
      <c r="O439" s="13"/>
    </row>
    <row r="440" spans="2:15" ht="24.95" customHeight="1" x14ac:dyDescent="0.2"/>
    <row r="441" spans="2:15" ht="24.95" customHeight="1" x14ac:dyDescent="0.2"/>
    <row r="442" spans="2:15" ht="24.95" customHeight="1" x14ac:dyDescent="0.2"/>
    <row r="443" spans="2:15" ht="24.95" customHeight="1" x14ac:dyDescent="0.2"/>
    <row r="444" spans="2:15" ht="24.95" customHeight="1" x14ac:dyDescent="0.2"/>
    <row r="445" spans="2:15" ht="24.95" customHeight="1" x14ac:dyDescent="0.2"/>
    <row r="446" spans="2:15" ht="24.95" customHeight="1" x14ac:dyDescent="0.2"/>
    <row r="447" spans="2:15" ht="24.95" customHeight="1" x14ac:dyDescent="0.2"/>
    <row r="448" spans="2:15" ht="24.95" customHeight="1" x14ac:dyDescent="0.2"/>
    <row r="449" spans="2:12" ht="24.95" customHeight="1" x14ac:dyDescent="0.2"/>
    <row r="450" spans="2:12" ht="24.95" customHeight="1" x14ac:dyDescent="0.2"/>
    <row r="451" spans="2:12" ht="24.95" customHeight="1" x14ac:dyDescent="0.2">
      <c r="B451" s="302" t="s">
        <v>37</v>
      </c>
      <c r="C451" s="302"/>
      <c r="D451" s="302"/>
      <c r="E451" s="302"/>
      <c r="F451" s="302"/>
      <c r="G451" s="302"/>
      <c r="H451" s="302"/>
      <c r="I451" s="302"/>
      <c r="J451" s="302"/>
      <c r="K451" s="302"/>
      <c r="L451" s="302"/>
    </row>
    <row r="452" spans="2:12" ht="24.95" customHeight="1" x14ac:dyDescent="0.2">
      <c r="B452" s="91" t="s">
        <v>35</v>
      </c>
      <c r="C452" s="112" t="s">
        <v>114</v>
      </c>
      <c r="D452" s="112" t="s">
        <v>5</v>
      </c>
      <c r="E452" s="112" t="s">
        <v>6</v>
      </c>
      <c r="F452" s="112" t="s">
        <v>7</v>
      </c>
      <c r="G452" s="112" t="s">
        <v>8</v>
      </c>
      <c r="H452" s="112" t="s">
        <v>9</v>
      </c>
      <c r="I452" s="112" t="s">
        <v>10</v>
      </c>
      <c r="J452" s="112" t="s">
        <v>11</v>
      </c>
      <c r="K452" s="112" t="s">
        <v>12</v>
      </c>
      <c r="L452" s="112" t="s">
        <v>14</v>
      </c>
    </row>
    <row r="453" spans="2:12" ht="24.95" customHeight="1" x14ac:dyDescent="0.2">
      <c r="B453" s="235" t="s">
        <v>159</v>
      </c>
      <c r="C453" s="240">
        <v>264983</v>
      </c>
      <c r="D453" s="240">
        <v>303662</v>
      </c>
      <c r="E453" s="240">
        <v>371137</v>
      </c>
      <c r="F453" s="240">
        <v>111318</v>
      </c>
      <c r="G453" s="240">
        <v>409001</v>
      </c>
      <c r="H453" s="240">
        <v>251524</v>
      </c>
      <c r="I453" s="240">
        <v>150827</v>
      </c>
      <c r="J453" s="240">
        <v>254977</v>
      </c>
      <c r="K453" s="240">
        <v>140275</v>
      </c>
      <c r="L453" s="237">
        <v>2257704</v>
      </c>
    </row>
    <row r="454" spans="2:12" ht="24.95" customHeight="1" x14ac:dyDescent="0.2">
      <c r="B454" s="235" t="s">
        <v>160</v>
      </c>
      <c r="C454" s="236">
        <v>270523</v>
      </c>
      <c r="D454" s="236">
        <v>466556</v>
      </c>
      <c r="E454" s="236">
        <v>444712</v>
      </c>
      <c r="F454" s="236">
        <v>148073</v>
      </c>
      <c r="G454" s="236">
        <v>410197</v>
      </c>
      <c r="H454" s="236">
        <v>253402</v>
      </c>
      <c r="I454" s="236">
        <v>158363</v>
      </c>
      <c r="J454" s="236">
        <v>373394</v>
      </c>
      <c r="K454" s="236">
        <v>199235</v>
      </c>
      <c r="L454" s="241">
        <v>2724455</v>
      </c>
    </row>
    <row r="455" spans="2:12" ht="24.95" customHeight="1" x14ac:dyDescent="0.2">
      <c r="B455" s="111" t="s">
        <v>43</v>
      </c>
      <c r="C455" s="85">
        <f t="shared" ref="C455:L455" si="2">(C454-C453)/C453</f>
        <v>2.0907001581233514E-2</v>
      </c>
      <c r="D455" s="85">
        <f t="shared" si="2"/>
        <v>0.53643195394879839</v>
      </c>
      <c r="E455" s="85">
        <f t="shared" si="2"/>
        <v>0.19824215855600494</v>
      </c>
      <c r="F455" s="85">
        <f t="shared" si="2"/>
        <v>0.3301802044592968</v>
      </c>
      <c r="G455" s="85">
        <f t="shared" si="2"/>
        <v>2.9241982293441823E-3</v>
      </c>
      <c r="H455" s="85">
        <f t="shared" si="2"/>
        <v>7.4664843116362652E-3</v>
      </c>
      <c r="I455" s="85">
        <f t="shared" si="2"/>
        <v>4.9964528897345963E-2</v>
      </c>
      <c r="J455" s="85">
        <f t="shared" si="2"/>
        <v>0.46442228122536544</v>
      </c>
      <c r="K455" s="85">
        <f t="shared" si="2"/>
        <v>0.42031723400463378</v>
      </c>
      <c r="L455" s="85">
        <f t="shared" si="2"/>
        <v>0.20673702132786229</v>
      </c>
    </row>
    <row r="456" spans="2:12" ht="24.95" customHeight="1" x14ac:dyDescent="0.2">
      <c r="B456" s="37"/>
      <c r="C456" s="38"/>
      <c r="D456" s="38"/>
      <c r="E456" s="38"/>
      <c r="F456" s="38"/>
      <c r="G456" s="38"/>
      <c r="H456" s="38"/>
      <c r="I456" s="38"/>
      <c r="J456" s="38"/>
      <c r="K456" s="38"/>
      <c r="L456" s="38"/>
    </row>
    <row r="457" spans="2:12" ht="24.95" customHeight="1" x14ac:dyDescent="0.2">
      <c r="B457" s="37"/>
      <c r="C457" s="38"/>
      <c r="D457" s="38"/>
      <c r="E457" s="38"/>
      <c r="F457" s="38"/>
      <c r="G457" s="38"/>
      <c r="H457" s="38"/>
      <c r="I457" s="38"/>
      <c r="J457" s="38"/>
      <c r="K457" s="38"/>
      <c r="L457" s="38"/>
    </row>
    <row r="458" spans="2:12" ht="24.95" customHeight="1" x14ac:dyDescent="0.2">
      <c r="B458" s="37"/>
      <c r="C458" s="38"/>
      <c r="D458" s="38"/>
      <c r="E458" s="38"/>
      <c r="F458" s="38"/>
      <c r="G458" s="38"/>
      <c r="H458" s="38"/>
      <c r="I458" s="38"/>
      <c r="J458" s="38"/>
      <c r="K458" s="38"/>
      <c r="L458" s="38"/>
    </row>
    <row r="459" spans="2:12" ht="24.95" customHeight="1" x14ac:dyDescent="0.2">
      <c r="B459" s="288"/>
      <c r="C459" s="288"/>
      <c r="D459" s="288"/>
      <c r="E459" s="288"/>
      <c r="F459" s="288"/>
      <c r="G459" s="288"/>
      <c r="H459" s="288"/>
      <c r="I459" s="288"/>
      <c r="J459" s="288"/>
      <c r="K459" s="288"/>
      <c r="L459" s="288"/>
    </row>
    <row r="460" spans="2:12" ht="24.95" customHeight="1" x14ac:dyDescent="0.2">
      <c r="B460" s="37"/>
      <c r="C460" s="38"/>
      <c r="D460" s="38"/>
      <c r="E460" s="38"/>
      <c r="F460" s="38"/>
      <c r="G460" s="38"/>
      <c r="H460" s="38"/>
      <c r="I460" s="38"/>
      <c r="J460" s="38"/>
      <c r="K460" s="38"/>
      <c r="L460" s="38"/>
    </row>
    <row r="461" spans="2:12" ht="24.95" customHeight="1" x14ac:dyDescent="0.2">
      <c r="B461" s="37"/>
      <c r="C461" s="38"/>
      <c r="D461" s="38"/>
      <c r="E461" s="38"/>
      <c r="F461" s="38"/>
      <c r="G461" s="38"/>
      <c r="H461" s="38"/>
      <c r="I461" s="38"/>
      <c r="J461" s="38"/>
      <c r="K461" s="38"/>
      <c r="L461" s="38"/>
    </row>
    <row r="462" spans="2:12" ht="24.95" customHeight="1" x14ac:dyDescent="0.2">
      <c r="B462" s="37"/>
      <c r="C462" s="38"/>
      <c r="D462" s="38"/>
      <c r="E462" s="38"/>
      <c r="F462" s="38"/>
      <c r="G462" s="38"/>
      <c r="H462" s="38"/>
      <c r="I462" s="38"/>
      <c r="J462" s="38"/>
      <c r="K462" s="38"/>
      <c r="L462" s="38"/>
    </row>
    <row r="463" spans="2:12" ht="24.95" customHeight="1" x14ac:dyDescent="0.2">
      <c r="B463" s="37"/>
      <c r="C463" s="38"/>
      <c r="D463" s="38"/>
      <c r="E463" s="38"/>
      <c r="F463" s="38"/>
      <c r="G463" s="38"/>
      <c r="H463" s="38"/>
      <c r="I463" s="38"/>
      <c r="J463" s="38"/>
      <c r="K463" s="38"/>
      <c r="L463" s="38"/>
    </row>
    <row r="464" spans="2:12" ht="24.95" customHeight="1" x14ac:dyDescent="0.2">
      <c r="B464" s="37"/>
      <c r="C464" s="38"/>
      <c r="D464" s="38"/>
      <c r="E464" s="38"/>
      <c r="F464" s="38"/>
      <c r="G464" s="38"/>
      <c r="H464" s="38"/>
      <c r="I464" s="38"/>
      <c r="J464" s="38"/>
      <c r="K464" s="38"/>
      <c r="L464" s="38"/>
    </row>
    <row r="465" spans="2:12" ht="24.95" customHeight="1" x14ac:dyDescent="0.2">
      <c r="B465" s="37"/>
      <c r="C465" s="38"/>
      <c r="D465" s="38"/>
      <c r="E465" s="38"/>
      <c r="F465" s="38"/>
      <c r="G465" s="38"/>
      <c r="H465" s="38"/>
      <c r="I465" s="38"/>
      <c r="J465" s="38"/>
      <c r="K465" s="38"/>
      <c r="L465" s="38"/>
    </row>
    <row r="466" spans="2:12" ht="24.95" customHeight="1" x14ac:dyDescent="0.2">
      <c r="B466" s="37"/>
      <c r="C466" s="38"/>
      <c r="D466" s="38"/>
      <c r="E466" s="38"/>
      <c r="F466" s="38"/>
      <c r="G466" s="38"/>
      <c r="H466" s="38"/>
      <c r="I466" s="38"/>
      <c r="J466" s="38"/>
      <c r="K466" s="38"/>
      <c r="L466" s="38"/>
    </row>
    <row r="467" spans="2:12" ht="24.95" customHeight="1" x14ac:dyDescent="0.2">
      <c r="B467" s="37"/>
      <c r="C467" s="38"/>
      <c r="D467" s="38"/>
      <c r="E467" s="38"/>
      <c r="F467" s="38"/>
      <c r="G467" s="38"/>
      <c r="H467" s="38"/>
      <c r="I467" s="38"/>
      <c r="J467" s="38"/>
      <c r="K467" s="38"/>
      <c r="L467" s="38"/>
    </row>
    <row r="468" spans="2:12" ht="24.95" customHeight="1" x14ac:dyDescent="0.2">
      <c r="B468" s="37"/>
      <c r="C468" s="38"/>
      <c r="D468" s="38"/>
      <c r="E468" s="38"/>
      <c r="F468" s="38"/>
      <c r="G468" s="38"/>
      <c r="H468" s="38"/>
      <c r="I468" s="38"/>
      <c r="J468" s="38"/>
      <c r="K468" s="38"/>
      <c r="L468" s="38"/>
    </row>
    <row r="469" spans="2:12" ht="24.95" customHeight="1" x14ac:dyDescent="0.2">
      <c r="B469" s="37"/>
      <c r="C469" s="38"/>
      <c r="D469" s="38"/>
      <c r="E469" s="38"/>
      <c r="F469" s="38"/>
      <c r="G469" s="38"/>
      <c r="H469" s="38"/>
      <c r="I469" s="38"/>
      <c r="J469" s="38"/>
      <c r="K469" s="38"/>
      <c r="L469" s="38"/>
    </row>
    <row r="470" spans="2:12" ht="24.95" customHeight="1" x14ac:dyDescent="0.2">
      <c r="B470" s="37"/>
      <c r="C470" s="38"/>
      <c r="D470" s="38"/>
      <c r="E470" s="38"/>
      <c r="F470" s="38"/>
      <c r="G470" s="38"/>
      <c r="H470" s="38"/>
      <c r="I470" s="38"/>
      <c r="J470" s="38"/>
      <c r="K470" s="38"/>
      <c r="L470" s="38"/>
    </row>
    <row r="471" spans="2:12" ht="24.95" customHeight="1" x14ac:dyDescent="0.2">
      <c r="B471" s="37"/>
      <c r="C471" s="38"/>
      <c r="D471" s="38"/>
      <c r="E471" s="38"/>
      <c r="F471" s="38"/>
      <c r="G471" s="38"/>
      <c r="H471" s="38"/>
      <c r="I471" s="38"/>
      <c r="J471" s="38"/>
      <c r="K471" s="38"/>
      <c r="L471" s="38"/>
    </row>
    <row r="472" spans="2:12" ht="24.95" customHeight="1" x14ac:dyDescent="0.2">
      <c r="B472" s="37"/>
      <c r="C472" s="38"/>
      <c r="D472" s="38"/>
      <c r="E472" s="38"/>
      <c r="F472" s="38"/>
      <c r="G472" s="38"/>
      <c r="H472" s="38"/>
      <c r="I472" s="38"/>
      <c r="J472" s="38"/>
      <c r="K472" s="38"/>
      <c r="L472" s="38"/>
    </row>
    <row r="473" spans="2:12" ht="24.95" customHeight="1" x14ac:dyDescent="0.2">
      <c r="B473" s="37"/>
      <c r="C473" s="38"/>
      <c r="D473" s="38"/>
      <c r="E473" s="38"/>
      <c r="F473" s="38"/>
      <c r="G473" s="38"/>
      <c r="H473" s="38"/>
      <c r="I473" s="38"/>
      <c r="J473" s="38"/>
      <c r="K473" s="38"/>
      <c r="L473" s="38"/>
    </row>
    <row r="474" spans="2:12" ht="24.95" customHeight="1" x14ac:dyDescent="0.2">
      <c r="B474" s="37"/>
      <c r="C474" s="38"/>
      <c r="D474" s="38"/>
      <c r="E474" s="38"/>
      <c r="F474" s="38"/>
      <c r="G474" s="38"/>
      <c r="H474" s="38"/>
      <c r="I474" s="38"/>
      <c r="J474" s="38"/>
      <c r="K474" s="38"/>
      <c r="L474" s="38"/>
    </row>
    <row r="475" spans="2:12" ht="24.95" customHeight="1" x14ac:dyDescent="0.2">
      <c r="B475" s="37"/>
      <c r="C475" s="38"/>
      <c r="D475" s="38"/>
      <c r="E475" s="38"/>
      <c r="F475" s="38"/>
      <c r="G475" s="38"/>
      <c r="H475" s="38"/>
      <c r="I475" s="38"/>
      <c r="J475" s="38"/>
      <c r="K475" s="38"/>
      <c r="L475" s="38"/>
    </row>
    <row r="476" spans="2:12" ht="24.95" customHeight="1" x14ac:dyDescent="0.2">
      <c r="B476" s="37"/>
      <c r="C476" s="38"/>
      <c r="D476" s="38"/>
      <c r="E476" s="38"/>
      <c r="F476" s="38"/>
      <c r="G476" s="38"/>
      <c r="H476" s="38"/>
      <c r="I476" s="38"/>
      <c r="J476" s="38"/>
      <c r="K476" s="38"/>
      <c r="L476" s="38"/>
    </row>
    <row r="477" spans="2:12" ht="24.95" customHeight="1" x14ac:dyDescent="0.2">
      <c r="B477" s="37"/>
      <c r="C477" s="38"/>
      <c r="D477" s="38"/>
      <c r="E477" s="38"/>
      <c r="F477" s="38"/>
      <c r="G477" s="38"/>
      <c r="H477" s="38"/>
      <c r="I477" s="38"/>
      <c r="J477" s="38"/>
      <c r="K477" s="38"/>
      <c r="L477" s="38"/>
    </row>
    <row r="478" spans="2:12" ht="24.95" customHeight="1" x14ac:dyDescent="0.2">
      <c r="B478" s="37"/>
      <c r="C478" s="38"/>
      <c r="D478" s="38"/>
      <c r="E478" s="38"/>
      <c r="F478" s="38"/>
      <c r="G478" s="38"/>
      <c r="H478" s="38"/>
      <c r="I478" s="38"/>
      <c r="J478" s="38"/>
      <c r="K478" s="38"/>
      <c r="L478" s="38"/>
    </row>
    <row r="479" spans="2:12" ht="24.95" customHeight="1" x14ac:dyDescent="0.2">
      <c r="B479" s="37"/>
      <c r="C479" s="38"/>
      <c r="D479" s="38"/>
      <c r="E479" s="38"/>
      <c r="F479" s="38"/>
      <c r="G479" s="38"/>
      <c r="H479" s="38"/>
      <c r="I479" s="38"/>
      <c r="J479" s="38"/>
      <c r="K479" s="38"/>
      <c r="L479" s="38"/>
    </row>
    <row r="480" spans="2:12" ht="24.95" customHeight="1" x14ac:dyDescent="0.2">
      <c r="B480" s="37"/>
      <c r="C480" s="38"/>
      <c r="D480" s="38"/>
      <c r="E480" s="38"/>
      <c r="F480" s="38"/>
      <c r="G480" s="38"/>
      <c r="H480" s="38"/>
      <c r="I480" s="38"/>
      <c r="J480" s="38"/>
      <c r="K480" s="38"/>
      <c r="L480" s="38"/>
    </row>
    <row r="481" spans="2:13" ht="24.95" customHeight="1" x14ac:dyDescent="0.2">
      <c r="B481" s="37"/>
      <c r="C481" s="38"/>
      <c r="D481" s="38"/>
      <c r="E481" s="38"/>
      <c r="F481" s="38"/>
      <c r="G481" s="38"/>
      <c r="H481" s="38"/>
      <c r="I481" s="38"/>
      <c r="J481" s="38"/>
      <c r="K481" s="38"/>
      <c r="L481" s="38"/>
    </row>
    <row r="482" spans="2:13" ht="24.95" customHeight="1" x14ac:dyDescent="0.2">
      <c r="B482" s="37"/>
      <c r="C482" s="38"/>
      <c r="D482" s="38"/>
      <c r="E482" s="38"/>
      <c r="F482" s="38"/>
      <c r="G482" s="38"/>
      <c r="H482" s="38"/>
      <c r="I482" s="38"/>
      <c r="J482" s="38"/>
      <c r="K482" s="38"/>
      <c r="L482" s="38"/>
    </row>
    <row r="483" spans="2:13" ht="24.95" customHeight="1" x14ac:dyDescent="0.2">
      <c r="B483" s="37"/>
      <c r="C483" s="38"/>
      <c r="D483" s="38"/>
      <c r="E483" s="38"/>
      <c r="F483" s="38"/>
      <c r="G483" s="38"/>
      <c r="H483" s="38"/>
      <c r="I483" s="38"/>
      <c r="J483" s="38"/>
      <c r="K483" s="38"/>
      <c r="L483" s="38"/>
    </row>
    <row r="484" spans="2:13" ht="24.95" customHeight="1" x14ac:dyDescent="0.2">
      <c r="B484" s="37"/>
      <c r="C484" s="38"/>
      <c r="D484" s="38"/>
      <c r="E484" s="38"/>
      <c r="F484" s="38"/>
      <c r="G484" s="38"/>
      <c r="H484" s="38"/>
      <c r="I484" s="38"/>
      <c r="J484" s="38"/>
      <c r="K484" s="38"/>
      <c r="L484" s="38"/>
    </row>
    <row r="485" spans="2:13" ht="24.95" customHeight="1" x14ac:dyDescent="0.2">
      <c r="B485" s="37"/>
      <c r="C485" s="38"/>
      <c r="D485" s="38"/>
      <c r="E485" s="38"/>
      <c r="F485" s="38"/>
      <c r="G485" s="38"/>
      <c r="H485" s="38"/>
      <c r="I485" s="38"/>
      <c r="J485" s="38"/>
      <c r="K485" s="38"/>
      <c r="M485" s="31">
        <v>4</v>
      </c>
    </row>
    <row r="486" spans="2:13" ht="24.95" customHeight="1" x14ac:dyDescent="0.2">
      <c r="B486" s="266" t="s">
        <v>15</v>
      </c>
      <c r="C486" s="266"/>
      <c r="D486" s="266"/>
      <c r="E486" s="266"/>
      <c r="F486" s="266"/>
      <c r="G486" s="266"/>
      <c r="H486" s="266"/>
      <c r="I486" s="266"/>
      <c r="J486" s="266"/>
    </row>
    <row r="487" spans="2:13" ht="24.95" customHeight="1" x14ac:dyDescent="0.2">
      <c r="B487" s="93" t="s">
        <v>35</v>
      </c>
      <c r="C487" s="299" t="s">
        <v>40</v>
      </c>
      <c r="D487" s="299"/>
      <c r="E487" s="299" t="s">
        <v>41</v>
      </c>
      <c r="F487" s="299"/>
      <c r="G487" s="299" t="s">
        <v>42</v>
      </c>
      <c r="H487" s="299"/>
      <c r="I487" s="304" t="s">
        <v>89</v>
      </c>
      <c r="J487" s="304"/>
      <c r="L487" s="39"/>
    </row>
    <row r="488" spans="2:13" ht="24.95" customHeight="1" x14ac:dyDescent="0.2">
      <c r="B488" s="235" t="s">
        <v>159</v>
      </c>
      <c r="C488" s="274">
        <v>3693532</v>
      </c>
      <c r="D488" s="274"/>
      <c r="E488" s="274">
        <v>504005</v>
      </c>
      <c r="F488" s="274"/>
      <c r="G488" s="260">
        <v>4197537</v>
      </c>
      <c r="H488" s="260"/>
      <c r="I488" s="276">
        <v>0.18491369615219</v>
      </c>
      <c r="J488" s="276"/>
    </row>
    <row r="489" spans="2:13" ht="24.95" customHeight="1" x14ac:dyDescent="0.2">
      <c r="B489" s="235" t="s">
        <v>160</v>
      </c>
      <c r="C489" s="263">
        <v>4303551</v>
      </c>
      <c r="D489" s="263"/>
      <c r="E489" s="263">
        <v>544986</v>
      </c>
      <c r="F489" s="263"/>
      <c r="G489" s="277">
        <v>4848537</v>
      </c>
      <c r="H489" s="277"/>
      <c r="I489" s="272">
        <v>0.20312806308032</v>
      </c>
      <c r="J489" s="272"/>
    </row>
    <row r="490" spans="2:13" ht="24.95" customHeight="1" x14ac:dyDescent="0.2">
      <c r="B490" s="103" t="s">
        <v>43</v>
      </c>
      <c r="C490" s="300">
        <f>(C489-C488)/C488</f>
        <v>0.16515871528932199</v>
      </c>
      <c r="D490" s="300"/>
      <c r="E490" s="300">
        <f>(E489-E488)/E488</f>
        <v>8.131070128272537E-2</v>
      </c>
      <c r="F490" s="300"/>
      <c r="G490" s="301">
        <f>(G489-G488)/G488</f>
        <v>0.15509094976411167</v>
      </c>
      <c r="H490" s="301"/>
      <c r="I490" s="301">
        <f>(I489-I488)/I488</f>
        <v>9.8501989345013044E-2</v>
      </c>
      <c r="J490" s="301"/>
    </row>
    <row r="491" spans="2:13" ht="24.95" customHeight="1" x14ac:dyDescent="0.2">
      <c r="B491" s="37"/>
      <c r="C491" s="38"/>
      <c r="D491" s="38"/>
      <c r="E491" s="38"/>
      <c r="F491" s="38"/>
      <c r="G491" s="40"/>
      <c r="H491" s="40"/>
      <c r="I491" s="40"/>
      <c r="J491" s="40"/>
      <c r="K491" s="13"/>
    </row>
    <row r="492" spans="2:13" ht="24.95" customHeight="1" x14ac:dyDescent="0.2"/>
    <row r="493" spans="2:13" ht="24.95" customHeight="1" x14ac:dyDescent="0.2"/>
    <row r="494" spans="2:13" ht="24.95" customHeight="1" x14ac:dyDescent="0.2"/>
    <row r="495" spans="2:13" ht="24.95" customHeight="1" x14ac:dyDescent="0.2">
      <c r="L495" s="41"/>
    </row>
    <row r="496" spans="2:13" ht="24.95" customHeight="1" x14ac:dyDescent="0.2"/>
    <row r="497" spans="2:12" ht="24.95" customHeight="1" x14ac:dyDescent="0.2"/>
    <row r="498" spans="2:12" ht="24.95" customHeight="1" x14ac:dyDescent="0.2">
      <c r="L498" s="27"/>
    </row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/>
    <row r="505" spans="2:12" ht="24.95" customHeight="1" x14ac:dyDescent="0.2"/>
    <row r="506" spans="2:12" ht="24.95" customHeight="1" x14ac:dyDescent="0.2"/>
    <row r="507" spans="2:12" ht="24.95" customHeight="1" x14ac:dyDescent="0.2"/>
    <row r="508" spans="2:12" ht="24.95" customHeight="1" x14ac:dyDescent="0.2"/>
    <row r="509" spans="2:12" ht="24.95" customHeight="1" x14ac:dyDescent="0.2"/>
    <row r="510" spans="2:12" ht="24.95" customHeight="1" x14ac:dyDescent="0.2"/>
    <row r="511" spans="2:12" ht="24.95" customHeight="1" x14ac:dyDescent="0.2">
      <c r="B511" s="266" t="s">
        <v>38</v>
      </c>
      <c r="C511" s="266"/>
      <c r="D511" s="266"/>
      <c r="E511" s="266"/>
      <c r="F511" s="266"/>
      <c r="G511" s="266"/>
      <c r="H511" s="266"/>
      <c r="I511" s="266"/>
      <c r="J511" s="266"/>
      <c r="K511" s="266"/>
      <c r="L511" s="266"/>
    </row>
    <row r="512" spans="2:12" ht="24.95" customHeight="1" x14ac:dyDescent="0.2">
      <c r="B512" s="93" t="s">
        <v>35</v>
      </c>
      <c r="C512" s="109" t="s">
        <v>114</v>
      </c>
      <c r="D512" s="109" t="s">
        <v>5</v>
      </c>
      <c r="E512" s="109" t="s">
        <v>6</v>
      </c>
      <c r="F512" s="109" t="s">
        <v>7</v>
      </c>
      <c r="G512" s="109" t="s">
        <v>8</v>
      </c>
      <c r="H512" s="109" t="s">
        <v>9</v>
      </c>
      <c r="I512" s="109" t="s">
        <v>10</v>
      </c>
      <c r="J512" s="109" t="s">
        <v>11</v>
      </c>
      <c r="K512" s="109" t="s">
        <v>12</v>
      </c>
      <c r="L512" s="109" t="s">
        <v>14</v>
      </c>
    </row>
    <row r="513" spans="2:13" ht="24.95" customHeight="1" x14ac:dyDescent="0.2">
      <c r="B513" s="235" t="s">
        <v>159</v>
      </c>
      <c r="C513" s="236">
        <v>508891</v>
      </c>
      <c r="D513" s="236">
        <v>514352</v>
      </c>
      <c r="E513" s="236">
        <v>728579</v>
      </c>
      <c r="F513" s="236">
        <v>230731</v>
      </c>
      <c r="G513" s="236">
        <v>711163</v>
      </c>
      <c r="H513" s="236">
        <v>438270</v>
      </c>
      <c r="I513" s="236">
        <v>337678</v>
      </c>
      <c r="J513" s="236">
        <v>468694</v>
      </c>
      <c r="K513" s="236">
        <v>259179</v>
      </c>
      <c r="L513" s="241">
        <v>4197537</v>
      </c>
    </row>
    <row r="514" spans="2:13" ht="24.95" customHeight="1" x14ac:dyDescent="0.2">
      <c r="B514" s="235" t="s">
        <v>160</v>
      </c>
      <c r="C514" s="242">
        <v>505123</v>
      </c>
      <c r="D514" s="242">
        <v>742836</v>
      </c>
      <c r="E514" s="242">
        <v>821686</v>
      </c>
      <c r="F514" s="242">
        <v>277206</v>
      </c>
      <c r="G514" s="242">
        <v>710567</v>
      </c>
      <c r="H514" s="242">
        <v>461725</v>
      </c>
      <c r="I514" s="242">
        <v>355523</v>
      </c>
      <c r="J514" s="242">
        <v>640782</v>
      </c>
      <c r="K514" s="242">
        <v>333089</v>
      </c>
      <c r="L514" s="243">
        <v>4848537</v>
      </c>
    </row>
    <row r="515" spans="2:13" ht="24.95" customHeight="1" x14ac:dyDescent="0.2">
      <c r="B515" s="103" t="s">
        <v>43</v>
      </c>
      <c r="C515" s="104">
        <f t="shared" ref="C515:L515" si="3">(C514-C513)/C513</f>
        <v>-7.4043360955489482E-3</v>
      </c>
      <c r="D515" s="104">
        <f t="shared" si="3"/>
        <v>0.44421718978442776</v>
      </c>
      <c r="E515" s="104">
        <f t="shared" si="3"/>
        <v>0.12779259352794961</v>
      </c>
      <c r="F515" s="104">
        <f t="shared" si="3"/>
        <v>0.20142503608097742</v>
      </c>
      <c r="G515" s="104">
        <f t="shared" si="3"/>
        <v>-8.3806384752862562E-4</v>
      </c>
      <c r="H515" s="104">
        <f t="shared" si="3"/>
        <v>5.3517238232140003E-2</v>
      </c>
      <c r="I515" s="104">
        <f t="shared" si="3"/>
        <v>5.284620259537192E-2</v>
      </c>
      <c r="J515" s="104">
        <f t="shared" si="3"/>
        <v>0.36716493063704675</v>
      </c>
      <c r="K515" s="104">
        <f t="shared" si="3"/>
        <v>0.28516970896561833</v>
      </c>
      <c r="L515" s="104">
        <f t="shared" si="3"/>
        <v>0.15509094976411167</v>
      </c>
    </row>
    <row r="516" spans="2:13" ht="24.95" customHeight="1" x14ac:dyDescent="0.2">
      <c r="B516" s="37"/>
      <c r="C516" s="38"/>
      <c r="D516" s="38"/>
      <c r="E516" s="38"/>
      <c r="F516" s="38"/>
      <c r="G516" s="38"/>
      <c r="H516" s="38"/>
      <c r="I516" s="38"/>
      <c r="J516" s="38"/>
      <c r="K516" s="38"/>
      <c r="L516" s="38"/>
    </row>
    <row r="517" spans="2:13" ht="24.95" customHeight="1" x14ac:dyDescent="0.2">
      <c r="B517" s="37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13"/>
    </row>
    <row r="518" spans="2:13" ht="24.95" customHeight="1" x14ac:dyDescent="0.2">
      <c r="B518" s="288"/>
      <c r="C518" s="288"/>
      <c r="D518" s="288"/>
      <c r="E518" s="288"/>
      <c r="F518" s="288"/>
      <c r="G518" s="288"/>
      <c r="H518" s="288"/>
      <c r="I518" s="288"/>
      <c r="J518" s="288"/>
      <c r="K518" s="288"/>
      <c r="L518" s="288"/>
      <c r="M518" s="13"/>
    </row>
    <row r="519" spans="2:13" ht="24.95" customHeight="1" x14ac:dyDescent="0.2"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13"/>
    </row>
    <row r="520" spans="2:13" ht="24.95" customHeight="1" x14ac:dyDescent="0.2">
      <c r="B520" s="37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13"/>
    </row>
    <row r="521" spans="2:13" ht="24.95" customHeight="1" x14ac:dyDescent="0.2">
      <c r="B521" s="37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13"/>
    </row>
    <row r="522" spans="2:13" ht="24.95" customHeight="1" x14ac:dyDescent="0.2">
      <c r="B522" s="37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13"/>
    </row>
    <row r="523" spans="2:13" ht="24.95" customHeight="1" x14ac:dyDescent="0.2">
      <c r="B523" s="37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13"/>
    </row>
    <row r="524" spans="2:13" ht="24.95" customHeight="1" x14ac:dyDescent="0.2">
      <c r="B524" s="37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13"/>
    </row>
    <row r="525" spans="2:13" ht="24.95" customHeight="1" x14ac:dyDescent="0.2">
      <c r="B525" s="37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13"/>
    </row>
    <row r="526" spans="2:13" ht="24.95" customHeight="1" x14ac:dyDescent="0.2">
      <c r="B526" s="37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13"/>
    </row>
    <row r="527" spans="2:13" ht="24.95" customHeight="1" x14ac:dyDescent="0.2">
      <c r="B527" s="37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13"/>
    </row>
    <row r="528" spans="2:13" ht="24.95" customHeight="1" x14ac:dyDescent="0.2">
      <c r="B528" s="37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13"/>
    </row>
    <row r="529" spans="2:13" ht="24.95" customHeight="1" x14ac:dyDescent="0.2">
      <c r="B529" s="37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13"/>
    </row>
    <row r="530" spans="2:13" ht="24.95" customHeight="1" x14ac:dyDescent="0.2">
      <c r="B530" s="37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13"/>
    </row>
    <row r="531" spans="2:13" ht="24.95" customHeight="1" x14ac:dyDescent="0.2">
      <c r="B531" s="37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13"/>
    </row>
    <row r="532" spans="2:13" ht="24.95" customHeight="1" x14ac:dyDescent="0.2">
      <c r="B532" s="37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13"/>
    </row>
    <row r="533" spans="2:13" ht="24.95" customHeight="1" x14ac:dyDescent="0.2">
      <c r="B533" s="37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13"/>
    </row>
    <row r="534" spans="2:13" ht="24.95" customHeight="1" x14ac:dyDescent="0.2">
      <c r="B534" s="37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13"/>
    </row>
    <row r="535" spans="2:13" ht="24.95" customHeight="1" x14ac:dyDescent="0.2">
      <c r="B535" s="37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13"/>
    </row>
    <row r="536" spans="2:13" ht="24.95" customHeight="1" x14ac:dyDescent="0.2">
      <c r="B536" s="37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13"/>
    </row>
    <row r="537" spans="2:13" ht="24.95" customHeight="1" x14ac:dyDescent="0.2">
      <c r="B537" s="37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13"/>
    </row>
    <row r="538" spans="2:13" ht="24.95" customHeight="1" x14ac:dyDescent="0.2">
      <c r="B538" s="37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13"/>
    </row>
    <row r="539" spans="2:13" ht="24.95" customHeight="1" x14ac:dyDescent="0.2">
      <c r="B539" s="37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13"/>
    </row>
    <row r="540" spans="2:13" ht="24.95" customHeight="1" x14ac:dyDescent="0.2">
      <c r="B540" s="37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13"/>
    </row>
    <row r="541" spans="2:13" ht="24.95" customHeight="1" x14ac:dyDescent="0.2">
      <c r="B541" s="37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13"/>
    </row>
    <row r="542" spans="2:13" ht="24.95" customHeight="1" x14ac:dyDescent="0.2">
      <c r="B542" s="37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13"/>
    </row>
    <row r="543" spans="2:13" ht="24.95" customHeight="1" x14ac:dyDescent="0.2">
      <c r="B543" s="37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13"/>
    </row>
    <row r="544" spans="2:13" ht="24.95" customHeight="1" x14ac:dyDescent="0.2">
      <c r="B544" s="37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13"/>
    </row>
    <row r="545" spans="2:15" ht="24.95" customHeight="1" x14ac:dyDescent="0.2">
      <c r="B545" s="37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13"/>
    </row>
    <row r="546" spans="2:15" ht="24.95" customHeight="1" x14ac:dyDescent="0.2">
      <c r="B546" s="37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13"/>
    </row>
    <row r="547" spans="2:15" ht="24.95" customHeight="1" x14ac:dyDescent="0.2">
      <c r="B547" s="37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13"/>
    </row>
    <row r="548" spans="2:15" ht="24.95" customHeight="1" x14ac:dyDescent="0.2"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M548" s="31">
        <v>5</v>
      </c>
      <c r="N548" s="14"/>
    </row>
    <row r="549" spans="2:15" ht="25.5" customHeight="1" x14ac:dyDescent="0.2">
      <c r="B549" s="285" t="s">
        <v>82</v>
      </c>
      <c r="C549" s="285"/>
      <c r="D549" s="285"/>
      <c r="E549" s="285"/>
      <c r="F549" s="285"/>
      <c r="G549" s="285"/>
      <c r="H549" s="285"/>
      <c r="I549" s="285"/>
      <c r="J549" s="285"/>
      <c r="K549" s="285"/>
      <c r="L549" s="285"/>
      <c r="M549" s="285"/>
    </row>
    <row r="550" spans="2:15" ht="15" customHeight="1" x14ac:dyDescent="0.2"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117"/>
    </row>
    <row r="551" spans="2:15" ht="25.5" customHeight="1" x14ac:dyDescent="0.2">
      <c r="B551" s="285" t="s">
        <v>83</v>
      </c>
      <c r="C551" s="285"/>
      <c r="D551" s="285"/>
      <c r="E551" s="285"/>
      <c r="F551" s="285"/>
      <c r="G551" s="285"/>
      <c r="H551" s="285"/>
      <c r="I551" s="285"/>
      <c r="J551" s="285"/>
      <c r="K551" s="285"/>
      <c r="L551" s="285"/>
    </row>
    <row r="552" spans="2:15" ht="15" customHeight="1" x14ac:dyDescent="0.2">
      <c r="B552" s="298"/>
      <c r="C552" s="298"/>
      <c r="D552" s="298"/>
      <c r="E552" s="298"/>
      <c r="F552" s="298"/>
      <c r="G552" s="298"/>
    </row>
    <row r="553" spans="2:15" ht="24.95" customHeight="1" x14ac:dyDescent="0.2">
      <c r="B553" s="291" t="s">
        <v>16</v>
      </c>
      <c r="C553" s="291"/>
      <c r="D553" s="291"/>
      <c r="E553" s="291"/>
      <c r="F553" s="291"/>
      <c r="G553" s="291"/>
      <c r="H553" s="291"/>
      <c r="I553" s="291"/>
      <c r="J553" s="291"/>
    </row>
    <row r="554" spans="2:15" ht="24.95" customHeight="1" x14ac:dyDescent="0.2">
      <c r="B554" s="270" t="s">
        <v>36</v>
      </c>
      <c r="C554" s="290" t="s">
        <v>47</v>
      </c>
      <c r="D554" s="290"/>
      <c r="E554" s="290"/>
      <c r="F554" s="290" t="s">
        <v>48</v>
      </c>
      <c r="G554" s="290"/>
      <c r="H554" s="290"/>
      <c r="I554" s="135" t="s">
        <v>52</v>
      </c>
      <c r="J554" s="137" t="s">
        <v>53</v>
      </c>
      <c r="M554" s="44"/>
    </row>
    <row r="555" spans="2:15" ht="24.95" customHeight="1" x14ac:dyDescent="0.2">
      <c r="B555" s="271"/>
      <c r="C555" s="133" t="s">
        <v>66</v>
      </c>
      <c r="D555" s="133" t="s">
        <v>67</v>
      </c>
      <c r="E555" s="183" t="s">
        <v>72</v>
      </c>
      <c r="F555" s="133" t="s">
        <v>69</v>
      </c>
      <c r="G555" s="133" t="s">
        <v>70</v>
      </c>
      <c r="H555" s="134" t="s">
        <v>71</v>
      </c>
      <c r="I555" s="136" t="s">
        <v>85</v>
      </c>
      <c r="J555" s="138" t="s">
        <v>86</v>
      </c>
      <c r="K555" s="19"/>
      <c r="M555" s="44"/>
    </row>
    <row r="556" spans="2:15" ht="24.95" customHeight="1" x14ac:dyDescent="0.2">
      <c r="B556" s="131" t="s">
        <v>114</v>
      </c>
      <c r="C556" s="236">
        <v>63381</v>
      </c>
      <c r="D556" s="236">
        <v>2962</v>
      </c>
      <c r="E556" s="244">
        <v>66343</v>
      </c>
      <c r="F556" s="236">
        <v>97947</v>
      </c>
      <c r="G556" s="236">
        <v>5187</v>
      </c>
      <c r="H556" s="245">
        <v>103134</v>
      </c>
      <c r="I556" s="246">
        <v>0.67944465860000003</v>
      </c>
      <c r="J556" s="247">
        <v>1.5545573760608</v>
      </c>
      <c r="K556" s="46"/>
      <c r="M556" s="44"/>
    </row>
    <row r="557" spans="2:15" ht="24.95" customHeight="1" x14ac:dyDescent="0.2">
      <c r="B557" s="131" t="s">
        <v>5</v>
      </c>
      <c r="C557" s="236">
        <v>96627</v>
      </c>
      <c r="D557" s="236">
        <v>38593</v>
      </c>
      <c r="E557" s="244">
        <v>135220</v>
      </c>
      <c r="F557" s="236">
        <v>150192</v>
      </c>
      <c r="G557" s="236">
        <v>49968</v>
      </c>
      <c r="H557" s="245">
        <v>200160</v>
      </c>
      <c r="I557" s="246">
        <v>0.69737595819999998</v>
      </c>
      <c r="J557" s="247">
        <v>1.4802544002367</v>
      </c>
      <c r="K557" s="46"/>
      <c r="M557" s="44"/>
    </row>
    <row r="558" spans="2:15" ht="24.95" customHeight="1" x14ac:dyDescent="0.2">
      <c r="B558" s="131" t="s">
        <v>22</v>
      </c>
      <c r="C558" s="236">
        <v>87757</v>
      </c>
      <c r="D558" s="236">
        <v>10730</v>
      </c>
      <c r="E558" s="244">
        <v>98487</v>
      </c>
      <c r="F558" s="236">
        <v>136387</v>
      </c>
      <c r="G558" s="236">
        <v>14728</v>
      </c>
      <c r="H558" s="245">
        <v>151115</v>
      </c>
      <c r="I558" s="246">
        <v>0.54909981799999996</v>
      </c>
      <c r="J558" s="247">
        <v>1.5343649415659</v>
      </c>
      <c r="K558" s="46"/>
      <c r="M558" s="44"/>
    </row>
    <row r="559" spans="2:15" ht="24.95" customHeight="1" x14ac:dyDescent="0.2">
      <c r="B559" s="131" t="s">
        <v>7</v>
      </c>
      <c r="C559" s="236">
        <v>33515</v>
      </c>
      <c r="D559" s="236">
        <v>5602</v>
      </c>
      <c r="E559" s="244">
        <v>39117</v>
      </c>
      <c r="F559" s="236">
        <v>50581</v>
      </c>
      <c r="G559" s="236">
        <v>7032</v>
      </c>
      <c r="H559" s="245">
        <v>57613</v>
      </c>
      <c r="I559" s="246">
        <v>0.60374875859999999</v>
      </c>
      <c r="J559" s="247">
        <v>1.4728378965666999</v>
      </c>
      <c r="K559" s="46"/>
      <c r="L559" s="182"/>
      <c r="M559" s="44"/>
    </row>
    <row r="560" spans="2:15" ht="24.95" customHeight="1" x14ac:dyDescent="0.2">
      <c r="B560" s="131" t="s">
        <v>8</v>
      </c>
      <c r="C560" s="236">
        <v>98159</v>
      </c>
      <c r="D560" s="236">
        <v>20976</v>
      </c>
      <c r="E560" s="244">
        <v>119135</v>
      </c>
      <c r="F560" s="236">
        <v>149917</v>
      </c>
      <c r="G560" s="236">
        <v>27729</v>
      </c>
      <c r="H560" s="245">
        <v>177646</v>
      </c>
      <c r="I560" s="246">
        <v>0.66427017320000004</v>
      </c>
      <c r="J560" s="247">
        <v>1.4911319091787001</v>
      </c>
      <c r="K560" s="46"/>
      <c r="M560" s="44"/>
    </row>
    <row r="561" spans="2:15" ht="24.95" customHeight="1" x14ac:dyDescent="0.2">
      <c r="B561" s="131" t="s">
        <v>9</v>
      </c>
      <c r="C561" s="236">
        <v>56530</v>
      </c>
      <c r="D561" s="236">
        <v>5407</v>
      </c>
      <c r="E561" s="244">
        <v>61937</v>
      </c>
      <c r="F561" s="236">
        <v>89759</v>
      </c>
      <c r="G561" s="236">
        <v>9331</v>
      </c>
      <c r="H561" s="245">
        <v>99090</v>
      </c>
      <c r="I561" s="246">
        <v>0.52545001199999997</v>
      </c>
      <c r="J561" s="247">
        <v>1.5998514619694</v>
      </c>
      <c r="K561" s="46"/>
      <c r="M561" s="44"/>
    </row>
    <row r="562" spans="2:15" ht="24.95" customHeight="1" x14ac:dyDescent="0.2">
      <c r="B562" s="131" t="s">
        <v>10</v>
      </c>
      <c r="C562" s="236">
        <v>31640</v>
      </c>
      <c r="D562" s="236">
        <v>1374</v>
      </c>
      <c r="E562" s="244">
        <v>33014</v>
      </c>
      <c r="F562" s="236">
        <v>54383</v>
      </c>
      <c r="G562" s="236">
        <v>2302</v>
      </c>
      <c r="H562" s="245">
        <v>56685</v>
      </c>
      <c r="I562" s="246">
        <v>0.54159818729999998</v>
      </c>
      <c r="J562" s="247">
        <v>1.7169988489732</v>
      </c>
      <c r="K562" s="46"/>
      <c r="M562" s="44"/>
    </row>
    <row r="563" spans="2:15" ht="24.95" customHeight="1" x14ac:dyDescent="0.2">
      <c r="B563" s="131" t="s">
        <v>11</v>
      </c>
      <c r="C563" s="236">
        <v>73994</v>
      </c>
      <c r="D563" s="236">
        <v>13090</v>
      </c>
      <c r="E563" s="244">
        <v>87084</v>
      </c>
      <c r="F563" s="236">
        <v>105445</v>
      </c>
      <c r="G563" s="236">
        <v>19163</v>
      </c>
      <c r="H563" s="245">
        <v>124608</v>
      </c>
      <c r="I563" s="246">
        <v>0.49117658829999999</v>
      </c>
      <c r="J563" s="247">
        <v>1.4308943089431001</v>
      </c>
      <c r="K563" s="46"/>
      <c r="M563" s="47"/>
    </row>
    <row r="564" spans="2:15" ht="24.95" customHeight="1" x14ac:dyDescent="0.2">
      <c r="B564" s="131" t="s">
        <v>12</v>
      </c>
      <c r="C564" s="236">
        <v>44306</v>
      </c>
      <c r="D564" s="236">
        <v>2304</v>
      </c>
      <c r="E564" s="244">
        <v>46610</v>
      </c>
      <c r="F564" s="236">
        <v>63311</v>
      </c>
      <c r="G564" s="236">
        <v>3028</v>
      </c>
      <c r="H564" s="245">
        <v>66339</v>
      </c>
      <c r="I564" s="246">
        <v>0.64497267619999998</v>
      </c>
      <c r="J564" s="247">
        <v>1.4232782664664001</v>
      </c>
      <c r="K564" s="46"/>
      <c r="M564" s="47"/>
    </row>
    <row r="565" spans="2:15" ht="24.95" customHeight="1" x14ac:dyDescent="0.2">
      <c r="B565" s="132" t="s">
        <v>14</v>
      </c>
      <c r="C565" s="228">
        <v>585909</v>
      </c>
      <c r="D565" s="228">
        <v>101038</v>
      </c>
      <c r="E565" s="248">
        <v>686947</v>
      </c>
      <c r="F565" s="228">
        <v>897922</v>
      </c>
      <c r="G565" s="228">
        <v>138468</v>
      </c>
      <c r="H565" s="249">
        <v>1036390</v>
      </c>
      <c r="I565" s="250">
        <v>0.60022706199999998</v>
      </c>
      <c r="J565" s="251">
        <v>1.5086898989296</v>
      </c>
      <c r="M565" s="47"/>
    </row>
    <row r="566" spans="2:15" ht="24.95" customHeight="1" x14ac:dyDescent="0.2">
      <c r="B566" s="48"/>
      <c r="C566" s="49"/>
      <c r="D566" s="49"/>
      <c r="E566" s="36"/>
      <c r="F566" s="49"/>
      <c r="G566" s="49"/>
      <c r="H566" s="36"/>
      <c r="I566" s="50"/>
      <c r="J566" s="51"/>
      <c r="K566" s="13"/>
      <c r="L566" s="13"/>
      <c r="M566" s="52"/>
      <c r="N566" s="13"/>
      <c r="O566" s="13"/>
    </row>
    <row r="567" spans="2:15" ht="24.95" customHeight="1" x14ac:dyDescent="0.2">
      <c r="B567" s="48"/>
      <c r="C567" s="53"/>
      <c r="D567" s="53"/>
      <c r="E567" s="54"/>
      <c r="F567" s="53"/>
      <c r="G567" s="61"/>
      <c r="H567" s="54"/>
      <c r="I567" s="50"/>
      <c r="J567" s="55"/>
    </row>
    <row r="568" spans="2:15" ht="24.95" customHeight="1" x14ac:dyDescent="0.2">
      <c r="B568" s="13"/>
      <c r="C568" s="13"/>
      <c r="D568" s="13"/>
      <c r="E568" s="13"/>
      <c r="F568" s="13"/>
      <c r="G568" s="252"/>
      <c r="H568" s="13"/>
      <c r="I568" s="13"/>
      <c r="J568" s="13"/>
    </row>
    <row r="569" spans="2:15" ht="24.95" customHeight="1" x14ac:dyDescent="0.2">
      <c r="G569" s="253"/>
    </row>
    <row r="570" spans="2:15" ht="24.95" customHeight="1" x14ac:dyDescent="0.2">
      <c r="G570" s="253"/>
    </row>
    <row r="571" spans="2:15" ht="24.95" customHeight="1" x14ac:dyDescent="0.2">
      <c r="G571" s="253"/>
    </row>
    <row r="572" spans="2:15" ht="24.95" customHeight="1" x14ac:dyDescent="0.2">
      <c r="G572" s="253"/>
    </row>
    <row r="573" spans="2:15" ht="24.95" customHeight="1" x14ac:dyDescent="0.2">
      <c r="G573" s="253"/>
    </row>
    <row r="574" spans="2:15" ht="24.95" customHeight="1" x14ac:dyDescent="0.2">
      <c r="G574" s="253"/>
    </row>
    <row r="575" spans="2:15" ht="24.95" customHeight="1" x14ac:dyDescent="0.2">
      <c r="G575" s="253"/>
    </row>
    <row r="576" spans="2:15" ht="24.95" customHeight="1" x14ac:dyDescent="0.2">
      <c r="G576" s="254"/>
    </row>
    <row r="577" spans="2:15" ht="24.95" customHeight="1" x14ac:dyDescent="0.2">
      <c r="G577" s="72"/>
    </row>
    <row r="578" spans="2:15" ht="24.95" customHeight="1" x14ac:dyDescent="0.2"/>
    <row r="579" spans="2:15" ht="25.5" customHeight="1" x14ac:dyDescent="0.2">
      <c r="B579" s="278" t="s">
        <v>161</v>
      </c>
      <c r="C579" s="278"/>
      <c r="D579" s="278"/>
      <c r="E579" s="278"/>
      <c r="F579" s="278"/>
      <c r="G579" s="278"/>
      <c r="H579" s="278"/>
      <c r="I579" s="278"/>
      <c r="J579" s="278"/>
      <c r="K579" s="278"/>
      <c r="L579" s="278"/>
      <c r="M579" s="278"/>
    </row>
    <row r="580" spans="2:15" ht="15" customHeight="1" x14ac:dyDescent="0.2">
      <c r="B580" s="56"/>
      <c r="C580" s="56"/>
      <c r="D580" s="56"/>
      <c r="E580" s="56"/>
      <c r="F580" s="56"/>
      <c r="G580" s="56"/>
    </row>
    <row r="581" spans="2:15" ht="24.95" customHeight="1" x14ac:dyDescent="0.2">
      <c r="B581" s="275" t="s">
        <v>13</v>
      </c>
      <c r="C581" s="275"/>
      <c r="D581" s="275"/>
      <c r="E581" s="275"/>
      <c r="F581" s="275"/>
      <c r="G581" s="275"/>
      <c r="H581" s="275"/>
      <c r="I581" s="38"/>
      <c r="J581" s="38"/>
      <c r="K581" s="38"/>
      <c r="L581" s="38"/>
      <c r="M581" s="13"/>
      <c r="N581" s="13"/>
      <c r="O581" s="13"/>
    </row>
    <row r="582" spans="2:15" ht="24.95" customHeight="1" x14ac:dyDescent="0.2">
      <c r="B582" s="130" t="s">
        <v>35</v>
      </c>
      <c r="C582" s="268" t="s">
        <v>62</v>
      </c>
      <c r="D582" s="268"/>
      <c r="E582" s="268" t="s">
        <v>110</v>
      </c>
      <c r="F582" s="268"/>
      <c r="G582" s="268" t="s">
        <v>0</v>
      </c>
      <c r="H582" s="268"/>
      <c r="I582" s="38"/>
      <c r="J582" s="38"/>
      <c r="K582" s="38"/>
      <c r="L582" s="38"/>
      <c r="M582" s="13"/>
      <c r="N582" s="13"/>
      <c r="O582" s="13"/>
    </row>
    <row r="583" spans="2:15" ht="24.95" customHeight="1" x14ac:dyDescent="0.2">
      <c r="B583" s="235" t="s">
        <v>176</v>
      </c>
      <c r="C583" s="274">
        <v>291269</v>
      </c>
      <c r="D583" s="274"/>
      <c r="E583" s="274">
        <v>42134</v>
      </c>
      <c r="F583" s="274"/>
      <c r="G583" s="260">
        <v>333403</v>
      </c>
      <c r="H583" s="262"/>
      <c r="I583" s="38"/>
      <c r="J583" s="38"/>
      <c r="K583" s="38"/>
      <c r="L583" s="38"/>
      <c r="M583" s="13"/>
      <c r="N583" s="13"/>
      <c r="O583" s="13"/>
    </row>
    <row r="584" spans="2:15" ht="24.95" customHeight="1" x14ac:dyDescent="0.2">
      <c r="B584" s="235" t="s">
        <v>156</v>
      </c>
      <c r="C584" s="263">
        <v>585909</v>
      </c>
      <c r="D584" s="263"/>
      <c r="E584" s="263">
        <v>101038</v>
      </c>
      <c r="F584" s="263"/>
      <c r="G584" s="260">
        <v>686947</v>
      </c>
      <c r="H584" s="262"/>
      <c r="I584" s="38"/>
      <c r="J584" s="38"/>
      <c r="K584" s="38"/>
      <c r="L584" s="38"/>
      <c r="M584" s="13"/>
      <c r="N584" s="13"/>
      <c r="O584" s="13"/>
    </row>
    <row r="585" spans="2:15" ht="24.95" customHeight="1" x14ac:dyDescent="0.2">
      <c r="B585" s="111" t="s">
        <v>43</v>
      </c>
      <c r="C585" s="265">
        <f>(C584-C583)/C583</f>
        <v>1.0115734939179932</v>
      </c>
      <c r="D585" s="265"/>
      <c r="E585" s="265">
        <f>(E584-E583)/E583</f>
        <v>1.3980158541795225</v>
      </c>
      <c r="F585" s="265"/>
      <c r="G585" s="265">
        <f>(G584-G583)/G583</f>
        <v>1.0604103742317856</v>
      </c>
      <c r="H585" s="265"/>
      <c r="I585" s="38"/>
      <c r="J585" s="38"/>
      <c r="K585" s="38"/>
      <c r="L585" s="38"/>
      <c r="M585" s="13"/>
      <c r="N585" s="13"/>
      <c r="O585" s="13"/>
    </row>
    <row r="586" spans="2:15" ht="24.95" customHeight="1" x14ac:dyDescent="0.2">
      <c r="B586" s="37"/>
      <c r="C586" s="38"/>
      <c r="D586" s="38"/>
      <c r="E586" s="38"/>
      <c r="F586" s="57"/>
      <c r="G586" s="37"/>
      <c r="H586" s="37"/>
      <c r="I586" s="38"/>
      <c r="J586" s="38"/>
      <c r="K586" s="38"/>
      <c r="L586" s="38"/>
      <c r="M586" s="13"/>
      <c r="N586" s="13"/>
      <c r="O586" s="13"/>
    </row>
    <row r="587" spans="2:15" ht="24.95" customHeight="1" x14ac:dyDescent="0.2">
      <c r="B587" s="37"/>
      <c r="C587" s="38"/>
      <c r="D587" s="38"/>
      <c r="E587" s="38"/>
      <c r="F587" s="57"/>
      <c r="G587" s="37"/>
      <c r="H587" s="37"/>
      <c r="I587" s="38"/>
      <c r="J587" s="38"/>
      <c r="K587" s="38"/>
      <c r="L587" s="38"/>
      <c r="M587" s="13"/>
      <c r="N587" s="13"/>
      <c r="O587" s="13"/>
    </row>
    <row r="588" spans="2:15" ht="24.95" customHeight="1" x14ac:dyDescent="0.2">
      <c r="B588" s="37"/>
      <c r="C588" s="38"/>
      <c r="D588" s="38"/>
      <c r="E588" s="38"/>
      <c r="F588" s="57"/>
      <c r="G588" s="37"/>
      <c r="H588" s="37"/>
      <c r="I588" s="38"/>
      <c r="J588" s="38"/>
      <c r="K588" s="38"/>
      <c r="L588" s="38"/>
      <c r="M588" s="13"/>
      <c r="N588" s="13"/>
      <c r="O588" s="13"/>
    </row>
    <row r="589" spans="2:15" ht="24.95" customHeight="1" x14ac:dyDescent="0.2">
      <c r="B589" s="37"/>
      <c r="C589" s="38"/>
      <c r="D589" s="38"/>
      <c r="E589" s="38"/>
      <c r="F589" s="57"/>
      <c r="G589" s="37"/>
      <c r="H589" s="37"/>
      <c r="I589" s="38"/>
      <c r="J589" s="38"/>
      <c r="K589" s="38"/>
      <c r="L589" s="38"/>
      <c r="M589" s="13"/>
      <c r="N589" s="13"/>
      <c r="O589" s="13"/>
    </row>
    <row r="590" spans="2:15" ht="24.95" customHeight="1" x14ac:dyDescent="0.2">
      <c r="B590" s="37"/>
      <c r="C590" s="38"/>
      <c r="D590" s="38"/>
      <c r="E590" s="38"/>
      <c r="F590" s="57"/>
      <c r="G590" s="37"/>
      <c r="H590" s="37"/>
      <c r="I590" s="38"/>
      <c r="J590" s="38"/>
      <c r="K590" s="38"/>
      <c r="L590" s="38"/>
      <c r="M590" s="13"/>
      <c r="N590" s="13"/>
      <c r="O590" s="13"/>
    </row>
    <row r="591" spans="2:15" ht="24.95" customHeight="1" x14ac:dyDescent="0.2">
      <c r="B591" s="37"/>
      <c r="C591" s="38"/>
      <c r="D591" s="38"/>
      <c r="E591" s="38"/>
      <c r="F591" s="57"/>
      <c r="G591" s="37"/>
      <c r="H591" s="37"/>
      <c r="I591" s="38"/>
      <c r="J591" s="38"/>
      <c r="K591" s="38"/>
      <c r="L591" s="38"/>
      <c r="M591" s="13"/>
      <c r="N591" s="13"/>
      <c r="O591" s="13"/>
    </row>
    <row r="592" spans="2:15" ht="24.95" customHeight="1" x14ac:dyDescent="0.2">
      <c r="B592" s="37"/>
      <c r="C592" s="38"/>
      <c r="D592" s="38"/>
      <c r="E592" s="38"/>
      <c r="F592" s="57"/>
      <c r="G592" s="37"/>
      <c r="H592" s="37"/>
      <c r="I592" s="38"/>
      <c r="J592" s="38"/>
      <c r="K592" s="38"/>
      <c r="L592" s="38"/>
      <c r="M592" s="13"/>
      <c r="N592" s="13"/>
      <c r="O592" s="13"/>
    </row>
    <row r="593" spans="2:15" ht="24.95" customHeight="1" x14ac:dyDescent="0.2">
      <c r="B593" s="288"/>
      <c r="C593" s="288"/>
      <c r="D593" s="288"/>
      <c r="E593" s="288"/>
      <c r="F593" s="288"/>
      <c r="G593" s="288"/>
      <c r="H593" s="288"/>
      <c r="I593" s="288"/>
      <c r="J593" s="288"/>
      <c r="K593" s="288"/>
      <c r="L593" s="288"/>
      <c r="M593" s="58"/>
      <c r="N593" s="58"/>
      <c r="O593" s="58"/>
    </row>
    <row r="594" spans="2:15" ht="24.95" customHeight="1" x14ac:dyDescent="0.2"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</row>
    <row r="595" spans="2:15" ht="24.95" customHeight="1" x14ac:dyDescent="0.2"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</row>
    <row r="596" spans="2:15" ht="24.95" customHeight="1" x14ac:dyDescent="0.2"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</row>
    <row r="597" spans="2:15" ht="24.95" customHeight="1" x14ac:dyDescent="0.2"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58"/>
      <c r="N597" s="58"/>
      <c r="O597" s="58"/>
    </row>
    <row r="598" spans="2:15" ht="24.95" customHeight="1" x14ac:dyDescent="0.2">
      <c r="B598" s="266" t="s">
        <v>15</v>
      </c>
      <c r="C598" s="266"/>
      <c r="D598" s="266"/>
      <c r="E598" s="266"/>
      <c r="F598" s="266"/>
      <c r="G598" s="266"/>
      <c r="H598" s="266"/>
      <c r="I598" s="266"/>
      <c r="J598" s="266"/>
    </row>
    <row r="599" spans="2:15" ht="24.95" customHeight="1" x14ac:dyDescent="0.2">
      <c r="B599" s="139" t="s">
        <v>35</v>
      </c>
      <c r="C599" s="267" t="s">
        <v>40</v>
      </c>
      <c r="D599" s="267"/>
      <c r="E599" s="267" t="s">
        <v>41</v>
      </c>
      <c r="F599" s="267"/>
      <c r="G599" s="267" t="s">
        <v>42</v>
      </c>
      <c r="H599" s="267"/>
      <c r="I599" s="267" t="s">
        <v>89</v>
      </c>
      <c r="J599" s="267"/>
      <c r="L599" s="39"/>
    </row>
    <row r="600" spans="2:15" ht="24.95" customHeight="1" x14ac:dyDescent="0.2">
      <c r="B600" s="235" t="s">
        <v>176</v>
      </c>
      <c r="C600" s="274">
        <v>498485</v>
      </c>
      <c r="D600" s="274"/>
      <c r="E600" s="274">
        <v>65511</v>
      </c>
      <c r="F600" s="274"/>
      <c r="G600" s="260">
        <v>563996</v>
      </c>
      <c r="H600" s="260"/>
      <c r="I600" s="276">
        <v>0.35895245689999999</v>
      </c>
      <c r="J600" s="276"/>
    </row>
    <row r="601" spans="2:15" ht="24.95" customHeight="1" x14ac:dyDescent="0.2">
      <c r="B601" s="235" t="s">
        <v>156</v>
      </c>
      <c r="C601" s="263">
        <v>897922</v>
      </c>
      <c r="D601" s="263"/>
      <c r="E601" s="263">
        <v>138468</v>
      </c>
      <c r="F601" s="263"/>
      <c r="G601" s="260">
        <v>1036390</v>
      </c>
      <c r="H601" s="260"/>
      <c r="I601" s="272">
        <v>0.60022706199999998</v>
      </c>
      <c r="J601" s="272"/>
    </row>
    <row r="602" spans="2:15" ht="24.95" customHeight="1" x14ac:dyDescent="0.2">
      <c r="B602" s="103" t="s">
        <v>43</v>
      </c>
      <c r="C602" s="264">
        <f>(C601-C600)/C600</f>
        <v>0.80130194489302586</v>
      </c>
      <c r="D602" s="264"/>
      <c r="E602" s="264">
        <f>(E601-E600)/E600</f>
        <v>1.1136603013234418</v>
      </c>
      <c r="F602" s="264"/>
      <c r="G602" s="264">
        <f>(G601-G600)/G600</f>
        <v>0.83758395449613121</v>
      </c>
      <c r="H602" s="264"/>
      <c r="I602" s="264">
        <f>(I601-I600)/I600</f>
        <v>0.67216312484306606</v>
      </c>
      <c r="J602" s="264"/>
    </row>
    <row r="603" spans="2:15" ht="24.95" customHeight="1" x14ac:dyDescent="0.2">
      <c r="B603" s="37"/>
      <c r="C603" s="38"/>
      <c r="D603" s="38"/>
      <c r="E603" s="38"/>
      <c r="F603" s="38"/>
      <c r="G603" s="40"/>
      <c r="H603" s="40"/>
      <c r="I603" s="40"/>
      <c r="J603" s="40"/>
      <c r="K603" s="13"/>
    </row>
    <row r="604" spans="2:15" ht="24.95" customHeight="1" x14ac:dyDescent="0.2"/>
    <row r="605" spans="2:15" ht="24.95" customHeight="1" x14ac:dyDescent="0.2"/>
    <row r="606" spans="2:15" ht="24.95" customHeight="1" x14ac:dyDescent="0.2"/>
    <row r="607" spans="2:15" ht="24.95" customHeight="1" x14ac:dyDescent="0.2">
      <c r="L607" s="41"/>
    </row>
    <row r="608" spans="2:15" ht="24.95" customHeight="1" x14ac:dyDescent="0.2"/>
    <row r="609" spans="2:15" ht="24.95" customHeight="1" x14ac:dyDescent="0.2"/>
    <row r="610" spans="2:15" ht="24.95" customHeight="1" x14ac:dyDescent="0.2">
      <c r="L610" s="27"/>
    </row>
    <row r="611" spans="2:15" ht="24.95" customHeight="1" x14ac:dyDescent="0.2"/>
    <row r="612" spans="2:15" ht="24.95" customHeight="1" x14ac:dyDescent="0.2">
      <c r="M612" s="31">
        <v>6</v>
      </c>
    </row>
    <row r="613" spans="2:15" s="123" customFormat="1" ht="25.5" customHeight="1" x14ac:dyDescent="0.2">
      <c r="B613" s="273" t="s">
        <v>162</v>
      </c>
      <c r="C613" s="273"/>
      <c r="D613" s="273"/>
      <c r="E613" s="273"/>
      <c r="F613" s="273"/>
      <c r="G613" s="273"/>
      <c r="H613" s="273"/>
      <c r="I613" s="273"/>
      <c r="J613" s="273"/>
      <c r="K613" s="273"/>
      <c r="L613" s="273"/>
      <c r="M613" s="273"/>
    </row>
    <row r="614" spans="2:15" ht="15" customHeight="1" x14ac:dyDescent="0.2">
      <c r="B614" s="28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</row>
    <row r="615" spans="2:15" ht="24.95" customHeight="1" x14ac:dyDescent="0.2">
      <c r="B615" s="287" t="s">
        <v>13</v>
      </c>
      <c r="C615" s="287"/>
      <c r="D615" s="287"/>
      <c r="E615" s="287"/>
      <c r="F615" s="287"/>
      <c r="G615" s="287"/>
      <c r="H615" s="287"/>
      <c r="I615" s="289"/>
      <c r="J615" s="289"/>
      <c r="K615" s="289"/>
      <c r="L615" s="289"/>
      <c r="M615" s="289"/>
      <c r="N615" s="289"/>
    </row>
    <row r="616" spans="2:15" ht="24.95" customHeight="1" x14ac:dyDescent="0.2">
      <c r="B616" s="91" t="s">
        <v>35</v>
      </c>
      <c r="C616" s="269" t="s">
        <v>51</v>
      </c>
      <c r="D616" s="269"/>
      <c r="E616" s="269" t="s">
        <v>50</v>
      </c>
      <c r="F616" s="269"/>
      <c r="G616" s="269" t="s">
        <v>0</v>
      </c>
      <c r="H616" s="269"/>
    </row>
    <row r="617" spans="2:15" ht="24.95" customHeight="1" x14ac:dyDescent="0.2">
      <c r="B617" s="235" t="s">
        <v>159</v>
      </c>
      <c r="C617" s="274">
        <v>1338804</v>
      </c>
      <c r="D617" s="274"/>
      <c r="E617" s="274">
        <v>241115</v>
      </c>
      <c r="F617" s="274"/>
      <c r="G617" s="260">
        <v>1579919</v>
      </c>
      <c r="H617" s="260"/>
    </row>
    <row r="618" spans="2:15" ht="24.95" customHeight="1" x14ac:dyDescent="0.2">
      <c r="B618" s="235" t="s">
        <v>160</v>
      </c>
      <c r="C618" s="263">
        <v>1689714</v>
      </c>
      <c r="D618" s="263"/>
      <c r="E618" s="263">
        <v>269303</v>
      </c>
      <c r="F618" s="263"/>
      <c r="G618" s="260">
        <v>1959017</v>
      </c>
      <c r="H618" s="260"/>
    </row>
    <row r="619" spans="2:15" ht="24.95" customHeight="1" x14ac:dyDescent="0.2">
      <c r="B619" s="111" t="s">
        <v>43</v>
      </c>
      <c r="C619" s="265">
        <f>(C618-C617)/C617</f>
        <v>0.26210707467261823</v>
      </c>
      <c r="D619" s="265"/>
      <c r="E619" s="265">
        <f>(E618-E617)/E617</f>
        <v>0.11690687016568857</v>
      </c>
      <c r="F619" s="265"/>
      <c r="G619" s="265">
        <f>(G618-G617)/G617</f>
        <v>0.23994774415650422</v>
      </c>
      <c r="H619" s="265"/>
    </row>
    <row r="620" spans="2:15" ht="24.95" customHeight="1" x14ac:dyDescent="0.2">
      <c r="B620" s="33"/>
      <c r="C620" s="34"/>
      <c r="D620" s="34"/>
      <c r="E620" s="34"/>
      <c r="F620" s="34"/>
      <c r="G620" s="34"/>
      <c r="H620" s="34"/>
      <c r="I620" s="13"/>
      <c r="J620" s="13"/>
      <c r="K620" s="13"/>
      <c r="L620" s="13"/>
      <c r="M620" s="13"/>
      <c r="N620" s="13"/>
      <c r="O620" s="13"/>
    </row>
    <row r="621" spans="2:15" ht="24.95" customHeight="1" x14ac:dyDescent="0.2">
      <c r="B621" s="33"/>
      <c r="C621" s="34"/>
      <c r="D621" s="34"/>
      <c r="E621" s="34"/>
      <c r="F621" s="34"/>
      <c r="G621" s="34"/>
      <c r="H621" s="34"/>
      <c r="I621" s="13"/>
      <c r="J621" s="13"/>
      <c r="K621" s="13"/>
      <c r="L621" s="13"/>
      <c r="M621" s="13"/>
      <c r="N621" s="13"/>
      <c r="O621" s="13"/>
    </row>
    <row r="622" spans="2:15" ht="24.95" customHeight="1" x14ac:dyDescent="0.2">
      <c r="B622" s="33"/>
      <c r="C622" s="34"/>
      <c r="D622" s="34"/>
      <c r="E622" s="34"/>
      <c r="F622" s="34"/>
      <c r="G622" s="34"/>
      <c r="H622" s="34"/>
      <c r="I622" s="13"/>
      <c r="J622" s="13"/>
      <c r="K622" s="13"/>
      <c r="L622" s="13"/>
      <c r="M622" s="13"/>
      <c r="N622" s="13"/>
      <c r="O622" s="13"/>
    </row>
    <row r="623" spans="2:15" ht="24.95" customHeight="1" x14ac:dyDescent="0.2">
      <c r="B623" s="33"/>
      <c r="C623" s="34"/>
      <c r="D623" s="34"/>
      <c r="E623" s="34"/>
      <c r="F623" s="34"/>
      <c r="G623" s="34"/>
      <c r="H623" s="34"/>
      <c r="I623" s="13"/>
      <c r="J623" s="13"/>
      <c r="K623" s="13"/>
      <c r="L623" s="13"/>
      <c r="M623" s="13"/>
      <c r="N623" s="13"/>
      <c r="O623" s="13"/>
    </row>
    <row r="624" spans="2:15" ht="24.95" customHeight="1" x14ac:dyDescent="0.2">
      <c r="B624" s="33"/>
      <c r="C624" s="34"/>
      <c r="D624" s="34"/>
      <c r="E624" s="34"/>
      <c r="F624" s="34"/>
      <c r="G624" s="34"/>
      <c r="H624" s="34"/>
      <c r="I624" s="13"/>
      <c r="J624" s="13"/>
      <c r="K624" s="13"/>
      <c r="L624" s="13"/>
      <c r="M624" s="13"/>
      <c r="N624" s="13"/>
      <c r="O624" s="13"/>
    </row>
    <row r="625" spans="2:15" ht="24.95" customHeight="1" x14ac:dyDescent="0.2">
      <c r="B625" s="33"/>
      <c r="C625" s="34"/>
      <c r="D625" s="34"/>
      <c r="E625" s="34"/>
      <c r="F625" s="34"/>
      <c r="G625" s="34"/>
      <c r="H625" s="34"/>
      <c r="I625" s="13"/>
      <c r="J625" s="13"/>
      <c r="K625" s="13"/>
      <c r="L625" s="13"/>
      <c r="M625" s="13"/>
      <c r="N625" s="13"/>
      <c r="O625" s="13"/>
    </row>
    <row r="626" spans="2:15" ht="24.95" customHeight="1" x14ac:dyDescent="0.2">
      <c r="B626" s="33"/>
      <c r="C626" s="34"/>
      <c r="D626" s="34"/>
      <c r="E626" s="34"/>
      <c r="F626" s="34"/>
      <c r="G626" s="34"/>
      <c r="H626" s="34"/>
      <c r="I626" s="13"/>
      <c r="J626" s="13"/>
      <c r="K626" s="13"/>
      <c r="L626" s="13"/>
      <c r="M626" s="13"/>
      <c r="N626" s="13"/>
      <c r="O626" s="13"/>
    </row>
    <row r="627" spans="2:15" ht="24.95" customHeight="1" x14ac:dyDescent="0.2">
      <c r="B627" s="33"/>
      <c r="C627" s="34"/>
      <c r="D627" s="34"/>
      <c r="E627" s="34"/>
      <c r="F627" s="34"/>
      <c r="G627" s="34"/>
      <c r="H627" s="34"/>
      <c r="I627" s="13"/>
      <c r="J627" s="13"/>
      <c r="K627" s="13"/>
      <c r="L627" s="13"/>
      <c r="M627" s="13"/>
      <c r="N627" s="13"/>
      <c r="O627" s="13"/>
    </row>
    <row r="628" spans="2:15" ht="24.95" customHeight="1" x14ac:dyDescent="0.2">
      <c r="B628" s="33"/>
      <c r="C628" s="34"/>
      <c r="D628" s="34"/>
      <c r="E628" s="34"/>
      <c r="F628" s="34"/>
      <c r="G628" s="34"/>
      <c r="H628" s="34"/>
      <c r="I628" s="13"/>
      <c r="J628" s="13"/>
      <c r="K628" s="13"/>
      <c r="L628" s="13"/>
      <c r="M628" s="13"/>
      <c r="N628" s="13"/>
      <c r="O628" s="13"/>
    </row>
    <row r="629" spans="2:15" ht="24.95" customHeight="1" x14ac:dyDescent="0.2"/>
    <row r="630" spans="2:15" ht="24.95" customHeight="1" x14ac:dyDescent="0.2"/>
    <row r="631" spans="2:15" ht="24.95" customHeight="1" x14ac:dyDescent="0.2"/>
    <row r="632" spans="2:15" ht="24.95" customHeight="1" x14ac:dyDescent="0.2"/>
    <row r="633" spans="2:15" ht="24.95" customHeight="1" x14ac:dyDescent="0.2"/>
    <row r="634" spans="2:15" ht="24.95" customHeight="1" x14ac:dyDescent="0.2"/>
    <row r="635" spans="2:15" ht="24.95" customHeight="1" x14ac:dyDescent="0.2"/>
    <row r="636" spans="2:15" ht="24.95" customHeight="1" x14ac:dyDescent="0.2"/>
    <row r="637" spans="2:15" ht="24.95" customHeight="1" x14ac:dyDescent="0.2"/>
    <row r="638" spans="2:15" ht="24.95" customHeight="1" x14ac:dyDescent="0.2"/>
    <row r="639" spans="2:15" ht="24.95" customHeight="1" x14ac:dyDescent="0.2"/>
    <row r="640" spans="2:15" ht="24.95" customHeight="1" x14ac:dyDescent="0.2"/>
    <row r="641" spans="2:12" ht="24.95" customHeight="1" x14ac:dyDescent="0.2">
      <c r="B641" s="266" t="s">
        <v>15</v>
      </c>
      <c r="C641" s="266"/>
      <c r="D641" s="266"/>
      <c r="E641" s="266"/>
      <c r="F641" s="266"/>
      <c r="G641" s="266"/>
      <c r="H641" s="266"/>
      <c r="I641" s="266"/>
      <c r="J641" s="266"/>
    </row>
    <row r="642" spans="2:12" ht="24.95" customHeight="1" x14ac:dyDescent="0.2">
      <c r="B642" s="139" t="s">
        <v>35</v>
      </c>
      <c r="C642" s="267" t="s">
        <v>40</v>
      </c>
      <c r="D642" s="267"/>
      <c r="E642" s="267" t="s">
        <v>41</v>
      </c>
      <c r="F642" s="267"/>
      <c r="G642" s="267" t="s">
        <v>42</v>
      </c>
      <c r="H642" s="267"/>
      <c r="I642" s="267" t="s">
        <v>89</v>
      </c>
      <c r="J642" s="267"/>
      <c r="L642" s="39"/>
    </row>
    <row r="643" spans="2:12" ht="24.95" customHeight="1" x14ac:dyDescent="0.2">
      <c r="B643" s="235" t="s">
        <v>159</v>
      </c>
      <c r="C643" s="274">
        <v>2180867</v>
      </c>
      <c r="D643" s="274"/>
      <c r="E643" s="274">
        <v>375543</v>
      </c>
      <c r="F643" s="274"/>
      <c r="G643" s="260">
        <v>2556410</v>
      </c>
      <c r="H643" s="260"/>
      <c r="I643" s="276">
        <v>0.26003440620086998</v>
      </c>
      <c r="J643" s="276"/>
    </row>
    <row r="644" spans="2:12" ht="24.95" customHeight="1" x14ac:dyDescent="0.2">
      <c r="B644" s="235" t="s">
        <v>160</v>
      </c>
      <c r="C644" s="263">
        <v>2639088</v>
      </c>
      <c r="D644" s="263"/>
      <c r="E644" s="263">
        <v>384675</v>
      </c>
      <c r="F644" s="263"/>
      <c r="G644" s="260">
        <v>3023763</v>
      </c>
      <c r="H644" s="260"/>
      <c r="I644" s="272">
        <v>0.28642085605995998</v>
      </c>
      <c r="J644" s="272"/>
    </row>
    <row r="645" spans="2:12" ht="24.95" customHeight="1" x14ac:dyDescent="0.2">
      <c r="B645" s="103" t="s">
        <v>43</v>
      </c>
      <c r="C645" s="264">
        <f>(C644-C643)/C643</f>
        <v>0.21010955734577119</v>
      </c>
      <c r="D645" s="264"/>
      <c r="E645" s="264">
        <f>(E644-E643)/E643</f>
        <v>2.431678928910937E-2</v>
      </c>
      <c r="F645" s="264"/>
      <c r="G645" s="264">
        <f>(G644-G643)/G643</f>
        <v>0.18281613669168872</v>
      </c>
      <c r="H645" s="264"/>
      <c r="I645" s="264">
        <f>(I644-I643)/I643</f>
        <v>0.10147291754425426</v>
      </c>
      <c r="J645" s="264"/>
    </row>
    <row r="646" spans="2:12" ht="24.95" customHeight="1" x14ac:dyDescent="0.2">
      <c r="B646" s="37"/>
      <c r="C646" s="38"/>
      <c r="D646" s="38"/>
      <c r="E646" s="38"/>
      <c r="F646" s="38"/>
      <c r="G646" s="40"/>
      <c r="H646" s="40"/>
      <c r="I646" s="40"/>
      <c r="J646" s="40"/>
      <c r="K646" s="13"/>
    </row>
    <row r="647" spans="2:12" ht="24.95" customHeight="1" x14ac:dyDescent="0.2"/>
    <row r="648" spans="2:12" ht="24.95" customHeight="1" x14ac:dyDescent="0.2"/>
    <row r="649" spans="2:12" ht="24.95" customHeight="1" x14ac:dyDescent="0.2"/>
    <row r="650" spans="2:12" ht="24.95" customHeight="1" x14ac:dyDescent="0.2">
      <c r="L650" s="41"/>
    </row>
    <row r="651" spans="2:12" ht="24.95" customHeight="1" x14ac:dyDescent="0.2"/>
    <row r="652" spans="2:12" ht="24.95" customHeight="1" x14ac:dyDescent="0.2"/>
    <row r="653" spans="2:12" ht="24.95" customHeight="1" x14ac:dyDescent="0.2">
      <c r="L653" s="27"/>
    </row>
    <row r="654" spans="2:12" ht="24.95" customHeight="1" x14ac:dyDescent="0.2"/>
    <row r="655" spans="2:12" ht="24.95" customHeight="1" x14ac:dyDescent="0.2"/>
    <row r="656" spans="2:12" ht="24.95" customHeight="1" x14ac:dyDescent="0.2"/>
    <row r="657" spans="2:15" ht="24.95" customHeight="1" x14ac:dyDescent="0.2"/>
    <row r="658" spans="2:15" ht="24.95" customHeight="1" x14ac:dyDescent="0.2"/>
    <row r="659" spans="2:15" ht="24.95" customHeight="1" x14ac:dyDescent="0.2"/>
    <row r="660" spans="2:15" ht="24.95" customHeight="1" x14ac:dyDescent="0.2"/>
    <row r="661" spans="2:15" ht="24.95" customHeight="1" x14ac:dyDescent="0.2"/>
    <row r="662" spans="2:15" ht="24.95" customHeight="1" x14ac:dyDescent="0.2"/>
    <row r="663" spans="2:15" ht="24.95" customHeight="1" x14ac:dyDescent="0.2">
      <c r="O663" s="31"/>
    </row>
    <row r="664" spans="2:15" ht="24.95" customHeight="1" x14ac:dyDescent="0.2">
      <c r="O664" s="31"/>
    </row>
    <row r="665" spans="2:15" ht="24.95" customHeight="1" x14ac:dyDescent="0.2">
      <c r="O665" s="31"/>
    </row>
    <row r="666" spans="2:15" ht="24.95" customHeight="1" x14ac:dyDescent="0.2"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</row>
    <row r="667" spans="2:15" ht="24.95" customHeight="1" x14ac:dyDescent="0.2"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</row>
    <row r="668" spans="2:15" ht="24.95" customHeight="1" x14ac:dyDescent="0.2"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</row>
    <row r="669" spans="2:15" ht="24.95" customHeight="1" x14ac:dyDescent="0.2"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</row>
    <row r="670" spans="2:15" ht="24.95" customHeight="1" x14ac:dyDescent="0.2"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</row>
    <row r="671" spans="2:15" ht="24.95" customHeight="1" x14ac:dyDescent="0.2"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</row>
    <row r="672" spans="2:15" ht="24.95" customHeight="1" x14ac:dyDescent="0.2"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</row>
    <row r="673" spans="2:15" ht="24.95" customHeight="1" x14ac:dyDescent="0.2"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</row>
    <row r="674" spans="2:15" ht="24.95" customHeight="1" x14ac:dyDescent="0.2"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</row>
    <row r="675" spans="2:15" ht="24.95" customHeight="1" x14ac:dyDescent="0.2"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M675" s="31">
        <v>7</v>
      </c>
      <c r="N675" s="118"/>
      <c r="O675" s="13"/>
    </row>
    <row r="676" spans="2:15" ht="25.5" customHeight="1" x14ac:dyDescent="0.2">
      <c r="B676" s="285" t="s">
        <v>119</v>
      </c>
      <c r="C676" s="285"/>
      <c r="D676" s="285"/>
      <c r="E676" s="285"/>
      <c r="F676" s="285"/>
      <c r="G676" s="285"/>
      <c r="H676" s="285"/>
      <c r="I676" s="285"/>
      <c r="J676" s="285"/>
      <c r="K676" s="285"/>
      <c r="L676" s="285"/>
      <c r="M676" s="285"/>
    </row>
    <row r="677" spans="2:15" ht="15" customHeight="1" x14ac:dyDescent="0.2"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117"/>
    </row>
    <row r="678" spans="2:15" ht="25.5" customHeight="1" x14ac:dyDescent="0.2">
      <c r="B678" s="285" t="s">
        <v>77</v>
      </c>
      <c r="C678" s="285"/>
      <c r="D678" s="285"/>
      <c r="E678" s="285"/>
      <c r="F678" s="285"/>
      <c r="G678" s="285"/>
      <c r="H678" s="285"/>
      <c r="I678" s="285"/>
      <c r="J678" s="285"/>
      <c r="K678" s="285"/>
      <c r="L678" s="285"/>
      <c r="M678" s="285"/>
    </row>
    <row r="679" spans="2:15" ht="15" customHeight="1" x14ac:dyDescent="0.2">
      <c r="B679" s="298"/>
      <c r="C679" s="298"/>
      <c r="D679" s="298"/>
      <c r="E679" s="298"/>
      <c r="F679" s="298"/>
      <c r="G679" s="298"/>
      <c r="M679" s="13"/>
      <c r="N679" s="13"/>
      <c r="O679" s="13"/>
    </row>
    <row r="680" spans="2:15" ht="24.95" customHeight="1" x14ac:dyDescent="0.2">
      <c r="B680" s="291" t="s">
        <v>17</v>
      </c>
      <c r="C680" s="291"/>
      <c r="D680" s="291"/>
      <c r="E680" s="291"/>
      <c r="F680" s="291"/>
      <c r="G680" s="291"/>
      <c r="H680" s="291"/>
      <c r="I680" s="291"/>
      <c r="J680" s="291"/>
    </row>
    <row r="681" spans="2:15" ht="24.95" customHeight="1" x14ac:dyDescent="0.2">
      <c r="B681" s="270" t="s">
        <v>36</v>
      </c>
      <c r="C681" s="290" t="s">
        <v>47</v>
      </c>
      <c r="D681" s="290"/>
      <c r="E681" s="290"/>
      <c r="F681" s="290" t="s">
        <v>48</v>
      </c>
      <c r="G681" s="290"/>
      <c r="H681" s="290"/>
      <c r="I681" s="135" t="s">
        <v>52</v>
      </c>
      <c r="J681" s="137" t="s">
        <v>53</v>
      </c>
      <c r="M681" s="44"/>
    </row>
    <row r="682" spans="2:15" ht="24.95" customHeight="1" x14ac:dyDescent="0.2">
      <c r="B682" s="271"/>
      <c r="C682" s="133" t="s">
        <v>66</v>
      </c>
      <c r="D682" s="133" t="s">
        <v>67</v>
      </c>
      <c r="E682" s="183" t="s">
        <v>72</v>
      </c>
      <c r="F682" s="133" t="s">
        <v>69</v>
      </c>
      <c r="G682" s="133" t="s">
        <v>70</v>
      </c>
      <c r="H682" s="134" t="s">
        <v>71</v>
      </c>
      <c r="I682" s="136" t="s">
        <v>85</v>
      </c>
      <c r="J682" s="138" t="s">
        <v>86</v>
      </c>
      <c r="K682" s="19"/>
      <c r="M682" s="44"/>
    </row>
    <row r="683" spans="2:15" ht="24.95" customHeight="1" x14ac:dyDescent="0.2">
      <c r="B683" s="131" t="s">
        <v>114</v>
      </c>
      <c r="C683" s="236">
        <v>458</v>
      </c>
      <c r="D683" s="236">
        <v>19</v>
      </c>
      <c r="E683" s="244">
        <v>477</v>
      </c>
      <c r="F683" s="236">
        <v>995</v>
      </c>
      <c r="G683" s="236">
        <v>43</v>
      </c>
      <c r="H683" s="245">
        <v>1038</v>
      </c>
      <c r="I683" s="246">
        <v>0.3240224216</v>
      </c>
      <c r="J683" s="247">
        <v>2.1761006289307998</v>
      </c>
      <c r="K683" s="46"/>
      <c r="M683" s="44"/>
    </row>
    <row r="684" spans="2:15" ht="24.95" customHeight="1" x14ac:dyDescent="0.2">
      <c r="B684" s="131" t="s">
        <v>5</v>
      </c>
      <c r="C684" s="236">
        <v>2271</v>
      </c>
      <c r="D684" s="236">
        <v>1406</v>
      </c>
      <c r="E684" s="244">
        <v>3677</v>
      </c>
      <c r="F684" s="236">
        <v>5070</v>
      </c>
      <c r="G684" s="236">
        <v>1411</v>
      </c>
      <c r="H684" s="245">
        <v>6481</v>
      </c>
      <c r="I684" s="246">
        <v>0.28533869140000001</v>
      </c>
      <c r="J684" s="247">
        <v>1.7625781887408001</v>
      </c>
      <c r="K684" s="46"/>
      <c r="M684" s="44"/>
    </row>
    <row r="685" spans="2:15" ht="24.95" customHeight="1" x14ac:dyDescent="0.2">
      <c r="B685" s="131" t="s">
        <v>22</v>
      </c>
      <c r="C685" s="236">
        <v>6658</v>
      </c>
      <c r="D685" s="236">
        <v>990</v>
      </c>
      <c r="E685" s="244">
        <v>7648</v>
      </c>
      <c r="F685" s="236">
        <v>9750</v>
      </c>
      <c r="G685" s="236">
        <v>1256</v>
      </c>
      <c r="H685" s="245">
        <v>11006</v>
      </c>
      <c r="I685" s="246">
        <v>0.37394460000000002</v>
      </c>
      <c r="J685" s="247">
        <v>1.4390690376569</v>
      </c>
      <c r="K685" s="46"/>
      <c r="M685" s="44"/>
    </row>
    <row r="686" spans="2:15" ht="24.95" customHeight="1" x14ac:dyDescent="0.2">
      <c r="B686" s="131" t="s">
        <v>7</v>
      </c>
      <c r="C686" s="236">
        <v>441</v>
      </c>
      <c r="D686" s="236">
        <v>234</v>
      </c>
      <c r="E686" s="244">
        <v>675</v>
      </c>
      <c r="F686" s="236">
        <v>716</v>
      </c>
      <c r="G686" s="236">
        <v>234</v>
      </c>
      <c r="H686" s="245">
        <v>950</v>
      </c>
      <c r="I686" s="246">
        <v>0.16001842529999999</v>
      </c>
      <c r="J686" s="247">
        <v>1.4074074074073999</v>
      </c>
      <c r="K686" s="46"/>
      <c r="M686" s="44"/>
    </row>
    <row r="687" spans="2:15" ht="24.95" customHeight="1" x14ac:dyDescent="0.2">
      <c r="B687" s="131" t="s">
        <v>8</v>
      </c>
      <c r="C687" s="236">
        <v>1370</v>
      </c>
      <c r="D687" s="236">
        <v>575</v>
      </c>
      <c r="E687" s="244">
        <v>1945</v>
      </c>
      <c r="F687" s="236">
        <v>2080</v>
      </c>
      <c r="G687" s="236">
        <v>776</v>
      </c>
      <c r="H687" s="245">
        <v>2856</v>
      </c>
      <c r="I687" s="246">
        <v>0.25161290320000002</v>
      </c>
      <c r="J687" s="247">
        <v>1.4683804627249</v>
      </c>
      <c r="K687" s="46"/>
      <c r="M687" s="44"/>
    </row>
    <row r="688" spans="2:15" ht="24.95" customHeight="1" x14ac:dyDescent="0.2">
      <c r="B688" s="131" t="s">
        <v>9</v>
      </c>
      <c r="C688" s="236">
        <v>1207</v>
      </c>
      <c r="D688" s="236">
        <v>156</v>
      </c>
      <c r="E688" s="244">
        <v>1363</v>
      </c>
      <c r="F688" s="236">
        <v>2085</v>
      </c>
      <c r="G688" s="236">
        <v>372</v>
      </c>
      <c r="H688" s="245">
        <v>2457</v>
      </c>
      <c r="I688" s="246">
        <v>0.31660362549999999</v>
      </c>
      <c r="J688" s="247">
        <v>1.8026412325751999</v>
      </c>
      <c r="K688" s="46"/>
      <c r="M688" s="44"/>
    </row>
    <row r="689" spans="2:15" ht="24.95" customHeight="1" x14ac:dyDescent="0.2">
      <c r="B689" s="131" t="s">
        <v>10</v>
      </c>
      <c r="C689" s="236">
        <v>173</v>
      </c>
      <c r="D689" s="236">
        <v>48</v>
      </c>
      <c r="E689" s="244">
        <v>221</v>
      </c>
      <c r="F689" s="236">
        <v>322</v>
      </c>
      <c r="G689" s="236">
        <v>127</v>
      </c>
      <c r="H689" s="245">
        <v>449</v>
      </c>
      <c r="I689" s="246">
        <v>8.75779E-2</v>
      </c>
      <c r="J689" s="247">
        <v>2.0316742081447998</v>
      </c>
      <c r="K689" s="46"/>
      <c r="M689" s="44"/>
    </row>
    <row r="690" spans="2:15" ht="24.95" customHeight="1" x14ac:dyDescent="0.2">
      <c r="B690" s="131" t="s">
        <v>11</v>
      </c>
      <c r="C690" s="236">
        <v>153</v>
      </c>
      <c r="D690" s="236">
        <v>62</v>
      </c>
      <c r="E690" s="244">
        <v>215</v>
      </c>
      <c r="F690" s="236">
        <v>697</v>
      </c>
      <c r="G690" s="236">
        <v>249</v>
      </c>
      <c r="H690" s="245">
        <v>946</v>
      </c>
      <c r="I690" s="246">
        <v>0.14400841980000001</v>
      </c>
      <c r="J690" s="247">
        <v>4.4000000000000004</v>
      </c>
      <c r="K690" s="46"/>
      <c r="M690" s="47"/>
    </row>
    <row r="691" spans="2:15" ht="24.95" customHeight="1" x14ac:dyDescent="0.2">
      <c r="B691" s="131" t="s">
        <v>12</v>
      </c>
      <c r="C691" s="236">
        <v>238</v>
      </c>
      <c r="D691" s="236">
        <v>9</v>
      </c>
      <c r="E691" s="244">
        <v>247</v>
      </c>
      <c r="F691" s="236">
        <v>861</v>
      </c>
      <c r="G691" s="236">
        <v>17</v>
      </c>
      <c r="H691" s="245">
        <v>878</v>
      </c>
      <c r="I691" s="246">
        <v>0.22604635379999999</v>
      </c>
      <c r="J691" s="247">
        <v>3.5546558704453002</v>
      </c>
      <c r="K691" s="46"/>
      <c r="M691" s="47"/>
    </row>
    <row r="692" spans="2:15" ht="24.95" customHeight="1" x14ac:dyDescent="0.2">
      <c r="B692" s="132" t="s">
        <v>14</v>
      </c>
      <c r="C692" s="228">
        <v>12969</v>
      </c>
      <c r="D692" s="228">
        <v>3499</v>
      </c>
      <c r="E692" s="248">
        <v>16468</v>
      </c>
      <c r="F692" s="228">
        <v>22576</v>
      </c>
      <c r="G692" s="228">
        <v>4485</v>
      </c>
      <c r="H692" s="249">
        <v>27061</v>
      </c>
      <c r="I692" s="250">
        <v>0.2819524706</v>
      </c>
      <c r="J692" s="251">
        <v>1.6432475103230999</v>
      </c>
      <c r="M692" s="47"/>
    </row>
    <row r="693" spans="2:15" ht="24.95" customHeight="1" x14ac:dyDescent="0.2">
      <c r="B693" s="213"/>
      <c r="C693" s="49"/>
      <c r="D693" s="49"/>
      <c r="E693" s="36"/>
      <c r="F693" s="49"/>
      <c r="G693" s="49"/>
      <c r="H693" s="36"/>
      <c r="I693" s="50"/>
      <c r="J693" s="51"/>
      <c r="K693" s="13"/>
      <c r="L693" s="13"/>
      <c r="M693" s="52"/>
      <c r="N693" s="13"/>
      <c r="O693" s="13"/>
    </row>
    <row r="694" spans="2:15" ht="24.95" customHeight="1" x14ac:dyDescent="0.2">
      <c r="B694" s="48"/>
      <c r="C694" s="53"/>
      <c r="D694" s="53"/>
      <c r="E694" s="54"/>
      <c r="F694" s="53"/>
      <c r="G694" s="53"/>
      <c r="H694" s="54"/>
      <c r="I694" s="50"/>
      <c r="J694" s="55"/>
      <c r="L694" s="13"/>
    </row>
    <row r="695" spans="2:15" ht="24.95" customHeight="1" x14ac:dyDescent="0.2">
      <c r="B695" s="13"/>
      <c r="C695" s="13"/>
      <c r="D695" s="13"/>
      <c r="E695" s="13"/>
      <c r="F695" s="13"/>
      <c r="G695" s="13"/>
      <c r="H695" s="13"/>
      <c r="I695" s="13"/>
      <c r="J695" s="13"/>
    </row>
    <row r="696" spans="2:15" ht="24.95" customHeight="1" x14ac:dyDescent="0.2"/>
    <row r="697" spans="2:15" ht="24.95" customHeight="1" x14ac:dyDescent="0.2"/>
    <row r="698" spans="2:15" ht="24.95" customHeight="1" x14ac:dyDescent="0.2"/>
    <row r="699" spans="2:15" ht="24.95" customHeight="1" x14ac:dyDescent="0.2"/>
    <row r="700" spans="2:15" ht="24.95" customHeight="1" x14ac:dyDescent="0.2"/>
    <row r="701" spans="2:15" ht="24.95" customHeight="1" x14ac:dyDescent="0.2"/>
    <row r="702" spans="2:15" ht="24.95" customHeight="1" x14ac:dyDescent="0.2"/>
    <row r="703" spans="2:15" ht="24.95" customHeight="1" x14ac:dyDescent="0.2"/>
    <row r="704" spans="2:15" ht="24.95" customHeight="1" x14ac:dyDescent="0.2">
      <c r="G704" s="72"/>
    </row>
    <row r="705" spans="2:15" ht="24.95" customHeight="1" x14ac:dyDescent="0.2"/>
    <row r="706" spans="2:15" ht="25.5" customHeight="1" x14ac:dyDescent="0.2">
      <c r="B706" s="278" t="s">
        <v>163</v>
      </c>
      <c r="C706" s="278"/>
      <c r="D706" s="278"/>
      <c r="E706" s="278"/>
      <c r="F706" s="278"/>
      <c r="G706" s="278"/>
      <c r="H706" s="278"/>
      <c r="I706" s="278"/>
      <c r="J706" s="278"/>
      <c r="K706" s="278"/>
      <c r="L706" s="278"/>
      <c r="M706" s="278"/>
    </row>
    <row r="707" spans="2:15" ht="15" customHeight="1" x14ac:dyDescent="0.2">
      <c r="B707" s="56"/>
      <c r="C707" s="56"/>
      <c r="D707" s="56"/>
      <c r="E707" s="56"/>
      <c r="F707" s="56"/>
      <c r="G707" s="56"/>
    </row>
    <row r="708" spans="2:15" ht="24.95" customHeight="1" x14ac:dyDescent="0.2">
      <c r="B708" s="287" t="s">
        <v>13</v>
      </c>
      <c r="C708" s="287"/>
      <c r="D708" s="287"/>
      <c r="E708" s="287"/>
      <c r="F708" s="287"/>
      <c r="G708" s="287"/>
      <c r="H708" s="287"/>
      <c r="I708" s="289"/>
      <c r="J708" s="289"/>
      <c r="K708" s="289"/>
      <c r="L708" s="289"/>
      <c r="M708" s="289"/>
      <c r="N708" s="289"/>
    </row>
    <row r="709" spans="2:15" ht="24.95" customHeight="1" x14ac:dyDescent="0.2">
      <c r="B709" s="91" t="s">
        <v>35</v>
      </c>
      <c r="C709" s="269" t="s">
        <v>62</v>
      </c>
      <c r="D709" s="269"/>
      <c r="E709" s="269" t="s">
        <v>110</v>
      </c>
      <c r="F709" s="269"/>
      <c r="G709" s="269" t="s">
        <v>0</v>
      </c>
      <c r="H709" s="269"/>
    </row>
    <row r="710" spans="2:15" ht="24.95" customHeight="1" x14ac:dyDescent="0.2">
      <c r="B710" s="235" t="s">
        <v>176</v>
      </c>
      <c r="C710" s="274">
        <v>7590</v>
      </c>
      <c r="D710" s="274"/>
      <c r="E710" s="274">
        <v>1373</v>
      </c>
      <c r="F710" s="274"/>
      <c r="G710" s="260">
        <v>8963</v>
      </c>
      <c r="H710" s="260"/>
    </row>
    <row r="711" spans="2:15" ht="24.95" customHeight="1" x14ac:dyDescent="0.2">
      <c r="B711" s="235" t="s">
        <v>156</v>
      </c>
      <c r="C711" s="263">
        <v>12969</v>
      </c>
      <c r="D711" s="263"/>
      <c r="E711" s="263">
        <v>3499</v>
      </c>
      <c r="F711" s="263"/>
      <c r="G711" s="260">
        <v>16468</v>
      </c>
      <c r="H711" s="260"/>
    </row>
    <row r="712" spans="2:15" ht="24.95" customHeight="1" x14ac:dyDescent="0.2">
      <c r="B712" s="111" t="s">
        <v>43</v>
      </c>
      <c r="C712" s="265">
        <f>(C711-C710)/C710</f>
        <v>0.70869565217391306</v>
      </c>
      <c r="D712" s="265"/>
      <c r="E712" s="265">
        <f>(E711-E710)/E710</f>
        <v>1.54843408594319</v>
      </c>
      <c r="F712" s="265"/>
      <c r="G712" s="265">
        <f>(G711-G710)/G710</f>
        <v>0.83733125069731118</v>
      </c>
      <c r="H712" s="265"/>
    </row>
    <row r="713" spans="2:15" ht="24.95" customHeight="1" x14ac:dyDescent="0.2">
      <c r="B713" s="37"/>
      <c r="C713" s="38"/>
      <c r="D713" s="38"/>
      <c r="E713" s="38"/>
      <c r="F713" s="57"/>
      <c r="G713" s="37"/>
      <c r="H713" s="37"/>
      <c r="I713" s="38"/>
      <c r="J713" s="38"/>
      <c r="K713" s="38"/>
      <c r="L713" s="38"/>
      <c r="M713" s="13"/>
      <c r="N713" s="13"/>
      <c r="O713" s="13"/>
    </row>
    <row r="714" spans="2:15" ht="24.95" customHeight="1" x14ac:dyDescent="0.2">
      <c r="B714" s="37"/>
      <c r="C714" s="38"/>
      <c r="D714" s="38"/>
      <c r="E714" s="38"/>
      <c r="F714" s="57"/>
      <c r="G714" s="37"/>
      <c r="H714" s="37"/>
      <c r="I714" s="38"/>
      <c r="J714" s="38"/>
      <c r="K714" s="38"/>
      <c r="L714" s="38"/>
      <c r="M714" s="13"/>
      <c r="N714" s="13"/>
      <c r="O714" s="13"/>
    </row>
    <row r="715" spans="2:15" ht="24.95" customHeight="1" x14ac:dyDescent="0.2">
      <c r="B715" s="37"/>
      <c r="C715" s="38"/>
      <c r="D715" s="38"/>
      <c r="E715" s="38"/>
      <c r="F715" s="57"/>
      <c r="G715" s="37"/>
      <c r="H715" s="37"/>
      <c r="I715" s="38"/>
      <c r="J715" s="38"/>
      <c r="K715" s="38"/>
      <c r="L715" s="38"/>
      <c r="M715" s="13"/>
      <c r="N715" s="13"/>
      <c r="O715" s="13"/>
    </row>
    <row r="716" spans="2:15" ht="24.95" customHeight="1" x14ac:dyDescent="0.2">
      <c r="B716" s="37"/>
      <c r="C716" s="38"/>
      <c r="D716" s="38"/>
      <c r="E716" s="38"/>
      <c r="F716" s="57"/>
      <c r="G716" s="37"/>
      <c r="H716" s="37"/>
      <c r="I716" s="38"/>
      <c r="J716" s="38"/>
      <c r="K716" s="38"/>
      <c r="L716" s="38"/>
      <c r="M716" s="13"/>
      <c r="N716" s="13"/>
      <c r="O716" s="13"/>
    </row>
    <row r="717" spans="2:15" ht="24.95" customHeight="1" x14ac:dyDescent="0.2">
      <c r="B717" s="37"/>
      <c r="C717" s="38"/>
      <c r="D717" s="38"/>
      <c r="E717" s="38"/>
      <c r="F717" s="57"/>
      <c r="G717" s="37"/>
      <c r="H717" s="37"/>
      <c r="I717" s="38"/>
      <c r="J717" s="38"/>
      <c r="K717" s="38"/>
      <c r="L717" s="38"/>
      <c r="M717" s="13"/>
      <c r="N717" s="13"/>
      <c r="O717" s="13"/>
    </row>
    <row r="718" spans="2:15" ht="24.95" customHeight="1" x14ac:dyDescent="0.2">
      <c r="B718" s="37"/>
      <c r="C718" s="38"/>
      <c r="D718" s="38"/>
      <c r="E718" s="38"/>
      <c r="F718" s="57"/>
      <c r="G718" s="37"/>
      <c r="H718" s="37"/>
      <c r="I718" s="38"/>
      <c r="J718" s="38"/>
      <c r="K718" s="38"/>
      <c r="L718" s="38"/>
      <c r="M718" s="13"/>
      <c r="N718" s="13"/>
      <c r="O718" s="13"/>
    </row>
    <row r="719" spans="2:15" ht="24.95" customHeight="1" x14ac:dyDescent="0.2">
      <c r="B719" s="37"/>
      <c r="C719" s="38"/>
      <c r="D719" s="38"/>
      <c r="E719" s="38"/>
      <c r="F719" s="57"/>
      <c r="G719" s="37"/>
      <c r="H719" s="37"/>
      <c r="I719" s="38"/>
      <c r="J719" s="38"/>
      <c r="K719" s="38"/>
      <c r="L719" s="38"/>
      <c r="M719" s="13"/>
      <c r="N719" s="13"/>
      <c r="O719" s="13"/>
    </row>
    <row r="720" spans="2:15" ht="24.95" customHeight="1" x14ac:dyDescent="0.2">
      <c r="B720" s="288"/>
      <c r="C720" s="288"/>
      <c r="D720" s="288"/>
      <c r="E720" s="288"/>
      <c r="F720" s="288"/>
      <c r="G720" s="288"/>
      <c r="H720" s="288"/>
      <c r="I720" s="288"/>
      <c r="J720" s="288"/>
      <c r="K720" s="288"/>
      <c r="L720" s="288"/>
      <c r="M720" s="58"/>
      <c r="N720" s="58"/>
      <c r="O720" s="58"/>
    </row>
    <row r="721" spans="2:15" ht="24.95" customHeight="1" x14ac:dyDescent="0.2"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</row>
    <row r="722" spans="2:15" ht="24.95" customHeight="1" x14ac:dyDescent="0.2"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</row>
    <row r="723" spans="2:15" ht="24.95" customHeight="1" x14ac:dyDescent="0.2"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</row>
    <row r="724" spans="2:15" ht="24.95" customHeight="1" x14ac:dyDescent="0.2"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58"/>
      <c r="N724" s="58"/>
      <c r="O724" s="58"/>
    </row>
    <row r="725" spans="2:15" ht="24.95" customHeight="1" x14ac:dyDescent="0.2">
      <c r="B725" s="266" t="s">
        <v>15</v>
      </c>
      <c r="C725" s="266"/>
      <c r="D725" s="266"/>
      <c r="E725" s="266"/>
      <c r="F725" s="266"/>
      <c r="G725" s="266"/>
      <c r="H725" s="266"/>
      <c r="I725" s="266"/>
      <c r="J725" s="266"/>
    </row>
    <row r="726" spans="2:15" ht="24.95" customHeight="1" x14ac:dyDescent="0.2">
      <c r="B726" s="139" t="s">
        <v>35</v>
      </c>
      <c r="C726" s="267" t="s">
        <v>40</v>
      </c>
      <c r="D726" s="267"/>
      <c r="E726" s="267" t="s">
        <v>41</v>
      </c>
      <c r="F726" s="267"/>
      <c r="G726" s="267" t="s">
        <v>42</v>
      </c>
      <c r="H726" s="267"/>
      <c r="I726" s="267" t="s">
        <v>89</v>
      </c>
      <c r="J726" s="267"/>
      <c r="L726" s="39"/>
    </row>
    <row r="727" spans="2:15" ht="24.95" customHeight="1" x14ac:dyDescent="0.2">
      <c r="B727" s="235" t="s">
        <v>176</v>
      </c>
      <c r="C727" s="274">
        <v>13545</v>
      </c>
      <c r="D727" s="274"/>
      <c r="E727" s="274">
        <v>2701</v>
      </c>
      <c r="F727" s="274"/>
      <c r="G727" s="260">
        <v>16246</v>
      </c>
      <c r="H727" s="260"/>
      <c r="I727" s="276">
        <v>0.23064986230000001</v>
      </c>
      <c r="J727" s="276"/>
    </row>
    <row r="728" spans="2:15" ht="24.95" customHeight="1" x14ac:dyDescent="0.2">
      <c r="B728" s="235" t="s">
        <v>156</v>
      </c>
      <c r="C728" s="263">
        <v>22576</v>
      </c>
      <c r="D728" s="263"/>
      <c r="E728" s="263">
        <v>4485</v>
      </c>
      <c r="F728" s="263"/>
      <c r="G728" s="260">
        <v>27061</v>
      </c>
      <c r="H728" s="260"/>
      <c r="I728" s="272">
        <v>0.2819524706</v>
      </c>
      <c r="J728" s="272"/>
    </row>
    <row r="729" spans="2:15" ht="24.95" customHeight="1" x14ac:dyDescent="0.2">
      <c r="B729" s="103" t="s">
        <v>43</v>
      </c>
      <c r="C729" s="264">
        <f>(C728-C727)/C727</f>
        <v>0.66674049464747143</v>
      </c>
      <c r="D729" s="264"/>
      <c r="E729" s="264">
        <f>(E728-E727)/E727</f>
        <v>0.66049611255090712</v>
      </c>
      <c r="F729" s="264"/>
      <c r="G729" s="264">
        <f>(G728-G727)/G727</f>
        <v>0.66570232672657881</v>
      </c>
      <c r="H729" s="264"/>
      <c r="I729" s="264">
        <f>(I728-I727)/I727</f>
        <v>0.22242635563888649</v>
      </c>
      <c r="J729" s="264"/>
    </row>
    <row r="730" spans="2:15" ht="24.95" customHeight="1" x14ac:dyDescent="0.2">
      <c r="B730" s="37"/>
      <c r="C730" s="38"/>
      <c r="D730" s="38"/>
      <c r="E730" s="38"/>
      <c r="F730" s="38"/>
      <c r="G730" s="40"/>
      <c r="H730" s="40"/>
      <c r="I730" s="40"/>
      <c r="J730" s="40"/>
      <c r="K730" s="13"/>
    </row>
    <row r="731" spans="2:15" ht="24.95" customHeight="1" x14ac:dyDescent="0.2"/>
    <row r="732" spans="2:15" ht="24.95" customHeight="1" x14ac:dyDescent="0.2"/>
    <row r="733" spans="2:15" ht="24.95" customHeight="1" x14ac:dyDescent="0.2"/>
    <row r="734" spans="2:15" ht="24.95" customHeight="1" x14ac:dyDescent="0.2">
      <c r="L734" s="41"/>
    </row>
    <row r="735" spans="2:15" ht="24.95" customHeight="1" x14ac:dyDescent="0.2"/>
    <row r="736" spans="2:15" ht="24.95" customHeight="1" x14ac:dyDescent="0.2"/>
    <row r="737" spans="2:15" ht="24.95" customHeight="1" x14ac:dyDescent="0.2">
      <c r="L737" s="27"/>
    </row>
    <row r="738" spans="2:15" ht="24.95" customHeight="1" x14ac:dyDescent="0.2"/>
    <row r="739" spans="2:15" ht="24.95" customHeight="1" x14ac:dyDescent="0.2"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M739" s="31">
        <v>8</v>
      </c>
      <c r="N739" s="58"/>
    </row>
    <row r="740" spans="2:15" s="123" customFormat="1" ht="25.5" customHeight="1" x14ac:dyDescent="0.2">
      <c r="B740" s="273" t="s">
        <v>164</v>
      </c>
      <c r="C740" s="273"/>
      <c r="D740" s="273"/>
      <c r="E740" s="273"/>
      <c r="F740" s="273"/>
      <c r="G740" s="273"/>
      <c r="H740" s="273"/>
      <c r="I740" s="273"/>
      <c r="J740" s="273"/>
      <c r="K740" s="273"/>
      <c r="L740" s="273"/>
      <c r="M740" s="273"/>
    </row>
    <row r="741" spans="2:15" ht="15" customHeight="1" x14ac:dyDescent="0.2">
      <c r="B741" s="28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</row>
    <row r="742" spans="2:15" ht="24.95" customHeight="1" x14ac:dyDescent="0.2">
      <c r="B742" s="287" t="s">
        <v>13</v>
      </c>
      <c r="C742" s="287"/>
      <c r="D742" s="287"/>
      <c r="E742" s="287"/>
      <c r="F742" s="287"/>
      <c r="G742" s="287"/>
      <c r="H742" s="287"/>
      <c r="I742" s="289"/>
      <c r="J742" s="289"/>
      <c r="K742" s="289"/>
      <c r="L742" s="289"/>
      <c r="M742" s="289"/>
      <c r="N742" s="289"/>
    </row>
    <row r="743" spans="2:15" ht="24.95" customHeight="1" x14ac:dyDescent="0.2">
      <c r="B743" s="91" t="s">
        <v>35</v>
      </c>
      <c r="C743" s="269" t="s">
        <v>51</v>
      </c>
      <c r="D743" s="269"/>
      <c r="E743" s="269" t="s">
        <v>50</v>
      </c>
      <c r="F743" s="269"/>
      <c r="G743" s="269" t="s">
        <v>0</v>
      </c>
      <c r="H743" s="269"/>
    </row>
    <row r="744" spans="2:15" ht="24.95" customHeight="1" x14ac:dyDescent="0.2">
      <c r="B744" s="235" t="s">
        <v>159</v>
      </c>
      <c r="C744" s="274">
        <v>37617</v>
      </c>
      <c r="D744" s="274"/>
      <c r="E744" s="274">
        <v>6693</v>
      </c>
      <c r="F744" s="274"/>
      <c r="G744" s="260">
        <v>44310</v>
      </c>
      <c r="H744" s="260"/>
    </row>
    <row r="745" spans="2:15" ht="24.95" customHeight="1" x14ac:dyDescent="0.2">
      <c r="B745" s="235" t="s">
        <v>160</v>
      </c>
      <c r="C745" s="263">
        <v>33944</v>
      </c>
      <c r="D745" s="263"/>
      <c r="E745" s="263">
        <v>7084</v>
      </c>
      <c r="F745" s="263"/>
      <c r="G745" s="260">
        <v>41028</v>
      </c>
      <c r="H745" s="260"/>
    </row>
    <row r="746" spans="2:15" ht="24.95" customHeight="1" x14ac:dyDescent="0.2">
      <c r="B746" s="111" t="s">
        <v>43</v>
      </c>
      <c r="C746" s="265">
        <f>(C745-C744)/C744</f>
        <v>-9.7642023553180746E-2</v>
      </c>
      <c r="D746" s="265"/>
      <c r="E746" s="265">
        <f>(E745-E744)/E744</f>
        <v>5.8419243986254296E-2</v>
      </c>
      <c r="F746" s="265"/>
      <c r="G746" s="265">
        <f>(G745-G744)/G744</f>
        <v>-7.4069058903182119E-2</v>
      </c>
      <c r="H746" s="265"/>
    </row>
    <row r="747" spans="2:15" ht="24.95" customHeight="1" x14ac:dyDescent="0.2">
      <c r="B747" s="33"/>
      <c r="C747" s="34"/>
      <c r="D747" s="34"/>
      <c r="E747" s="34"/>
      <c r="F747" s="34"/>
      <c r="G747" s="34"/>
      <c r="H747" s="34"/>
      <c r="I747" s="13"/>
      <c r="J747" s="13"/>
      <c r="K747" s="13"/>
      <c r="L747" s="13"/>
      <c r="M747" s="13"/>
      <c r="N747" s="13"/>
      <c r="O747" s="13"/>
    </row>
    <row r="748" spans="2:15" ht="24.95" customHeight="1" x14ac:dyDescent="0.2">
      <c r="B748" s="33"/>
      <c r="C748" s="34"/>
      <c r="D748" s="34"/>
      <c r="E748" s="34"/>
      <c r="F748" s="34"/>
      <c r="G748" s="34"/>
      <c r="H748" s="34"/>
      <c r="I748" s="13"/>
      <c r="J748" s="13"/>
      <c r="K748" s="13"/>
      <c r="L748" s="13"/>
      <c r="M748" s="13"/>
      <c r="N748" s="13"/>
      <c r="O748" s="13"/>
    </row>
    <row r="749" spans="2:15" ht="24.95" customHeight="1" x14ac:dyDescent="0.2">
      <c r="B749" s="33"/>
      <c r="C749" s="34"/>
      <c r="D749" s="34"/>
      <c r="E749" s="34"/>
      <c r="F749" s="34"/>
      <c r="G749" s="34"/>
      <c r="H749" s="34"/>
      <c r="I749" s="13"/>
      <c r="J749" s="13"/>
      <c r="K749" s="13"/>
      <c r="L749" s="13"/>
      <c r="M749" s="13"/>
      <c r="N749" s="13"/>
      <c r="O749" s="13"/>
    </row>
    <row r="750" spans="2:15" ht="24.95" customHeight="1" x14ac:dyDescent="0.2">
      <c r="B750" s="33"/>
      <c r="C750" s="34"/>
      <c r="D750" s="34"/>
      <c r="E750" s="34"/>
      <c r="F750" s="34"/>
      <c r="G750" s="34"/>
      <c r="H750" s="34"/>
      <c r="I750" s="13"/>
      <c r="J750" s="13"/>
      <c r="K750" s="13"/>
      <c r="L750" s="13"/>
      <c r="M750" s="13"/>
      <c r="N750" s="13"/>
      <c r="O750" s="13"/>
    </row>
    <row r="751" spans="2:15" ht="24.95" customHeight="1" x14ac:dyDescent="0.2">
      <c r="B751" s="33"/>
      <c r="C751" s="34"/>
      <c r="D751" s="34"/>
      <c r="E751" s="34"/>
      <c r="F751" s="34"/>
      <c r="G751" s="34"/>
      <c r="H751" s="34"/>
      <c r="I751" s="13"/>
      <c r="J751" s="13"/>
      <c r="K751" s="13"/>
      <c r="L751" s="13"/>
      <c r="M751" s="13"/>
      <c r="N751" s="13"/>
      <c r="O751" s="13"/>
    </row>
    <row r="752" spans="2:15" ht="24.95" customHeight="1" x14ac:dyDescent="0.2">
      <c r="B752" s="33"/>
      <c r="C752" s="34"/>
      <c r="D752" s="34"/>
      <c r="E752" s="34"/>
      <c r="F752" s="34"/>
      <c r="G752" s="34"/>
      <c r="H752" s="34"/>
      <c r="I752" s="13"/>
      <c r="J752" s="13"/>
      <c r="K752" s="13"/>
      <c r="L752" s="13"/>
      <c r="M752" s="13"/>
      <c r="N752" s="13"/>
      <c r="O752" s="13"/>
    </row>
    <row r="753" spans="2:15" ht="24.95" customHeight="1" x14ac:dyDescent="0.2">
      <c r="B753" s="33"/>
      <c r="C753" s="34"/>
      <c r="D753" s="34"/>
      <c r="E753" s="34"/>
      <c r="F753" s="34"/>
      <c r="G753" s="34"/>
      <c r="H753" s="34"/>
      <c r="I753" s="13"/>
      <c r="J753" s="13"/>
      <c r="K753" s="13"/>
      <c r="L753" s="13"/>
      <c r="M753" s="13"/>
      <c r="N753" s="13"/>
      <c r="O753" s="13"/>
    </row>
    <row r="754" spans="2:15" ht="24.95" customHeight="1" x14ac:dyDescent="0.2">
      <c r="B754" s="33"/>
      <c r="C754" s="34"/>
      <c r="D754" s="34"/>
      <c r="E754" s="34"/>
      <c r="F754" s="34"/>
      <c r="G754" s="34"/>
      <c r="H754" s="34"/>
      <c r="I754" s="13"/>
      <c r="J754" s="13"/>
      <c r="K754" s="13"/>
      <c r="L754" s="13"/>
      <c r="M754" s="13"/>
      <c r="N754" s="13"/>
      <c r="O754" s="13"/>
    </row>
    <row r="755" spans="2:15" ht="24.95" customHeight="1" x14ac:dyDescent="0.2">
      <c r="B755" s="33"/>
      <c r="C755" s="34"/>
      <c r="D755" s="34"/>
      <c r="E755" s="34"/>
      <c r="F755" s="34"/>
      <c r="G755" s="34"/>
      <c r="H755" s="34"/>
      <c r="I755" s="13"/>
      <c r="J755" s="13"/>
      <c r="K755" s="13"/>
      <c r="L755" s="13"/>
      <c r="M755" s="13"/>
      <c r="N755" s="13"/>
      <c r="O755" s="13"/>
    </row>
    <row r="756" spans="2:15" ht="24.95" customHeight="1" x14ac:dyDescent="0.2"/>
    <row r="757" spans="2:15" ht="24.95" customHeight="1" x14ac:dyDescent="0.2"/>
    <row r="758" spans="2:15" ht="24.95" customHeight="1" x14ac:dyDescent="0.2"/>
    <row r="759" spans="2:15" ht="24.95" customHeight="1" x14ac:dyDescent="0.2"/>
    <row r="760" spans="2:15" ht="24.95" customHeight="1" x14ac:dyDescent="0.2"/>
    <row r="761" spans="2:15" ht="24.95" customHeight="1" x14ac:dyDescent="0.2"/>
    <row r="762" spans="2:15" ht="24.95" customHeight="1" x14ac:dyDescent="0.2"/>
    <row r="763" spans="2:15" ht="24.95" customHeight="1" x14ac:dyDescent="0.2"/>
    <row r="764" spans="2:15" ht="24.95" customHeight="1" x14ac:dyDescent="0.2"/>
    <row r="765" spans="2:15" ht="24.95" customHeight="1" x14ac:dyDescent="0.2"/>
    <row r="766" spans="2:15" ht="24.95" customHeight="1" x14ac:dyDescent="0.2"/>
    <row r="767" spans="2:15" ht="24.95" customHeight="1" x14ac:dyDescent="0.2"/>
    <row r="768" spans="2:15" ht="24.95" customHeight="1" x14ac:dyDescent="0.2">
      <c r="B768" s="266" t="s">
        <v>15</v>
      </c>
      <c r="C768" s="266"/>
      <c r="D768" s="266"/>
      <c r="E768" s="266"/>
      <c r="F768" s="266"/>
      <c r="G768" s="266"/>
      <c r="H768" s="266"/>
      <c r="I768" s="266"/>
      <c r="J768" s="266"/>
    </row>
    <row r="769" spans="2:12" ht="24.95" customHeight="1" x14ac:dyDescent="0.2">
      <c r="B769" s="139" t="s">
        <v>35</v>
      </c>
      <c r="C769" s="267" t="s">
        <v>40</v>
      </c>
      <c r="D769" s="267"/>
      <c r="E769" s="267" t="s">
        <v>41</v>
      </c>
      <c r="F769" s="267"/>
      <c r="G769" s="267" t="s">
        <v>42</v>
      </c>
      <c r="H769" s="267"/>
      <c r="I769" s="267" t="s">
        <v>89</v>
      </c>
      <c r="J769" s="267"/>
      <c r="L769" s="39"/>
    </row>
    <row r="770" spans="2:12" ht="24.95" customHeight="1" x14ac:dyDescent="0.2">
      <c r="B770" s="235" t="s">
        <v>159</v>
      </c>
      <c r="C770" s="274">
        <v>82280</v>
      </c>
      <c r="D770" s="274"/>
      <c r="E770" s="274">
        <v>17340</v>
      </c>
      <c r="F770" s="274"/>
      <c r="G770" s="260">
        <v>99620</v>
      </c>
      <c r="H770" s="260"/>
      <c r="I770" s="276">
        <v>0.15757337760687001</v>
      </c>
      <c r="J770" s="276"/>
    </row>
    <row r="771" spans="2:12" ht="24.95" customHeight="1" x14ac:dyDescent="0.2">
      <c r="B771" s="235" t="s">
        <v>160</v>
      </c>
      <c r="C771" s="263">
        <v>73540</v>
      </c>
      <c r="D771" s="263"/>
      <c r="E771" s="263">
        <v>11701</v>
      </c>
      <c r="F771" s="263"/>
      <c r="G771" s="260">
        <v>85241</v>
      </c>
      <c r="H771" s="260"/>
      <c r="I771" s="272">
        <v>0.15168474822729999</v>
      </c>
      <c r="J771" s="272"/>
    </row>
    <row r="772" spans="2:12" ht="24.95" customHeight="1" x14ac:dyDescent="0.2">
      <c r="B772" s="103" t="s">
        <v>43</v>
      </c>
      <c r="C772" s="264">
        <f>(C771-C770)/C770</f>
        <v>-0.10622265435099659</v>
      </c>
      <c r="D772" s="264"/>
      <c r="E772" s="264">
        <f>(E771-E770)/E770</f>
        <v>-0.32520184544406</v>
      </c>
      <c r="F772" s="264"/>
      <c r="G772" s="264">
        <f>(G771-G770)/G770</f>
        <v>-0.14433848624774143</v>
      </c>
      <c r="H772" s="264"/>
      <c r="I772" s="264">
        <f>(I771-I770)/I770</f>
        <v>-3.7370712419845235E-2</v>
      </c>
      <c r="J772" s="264"/>
    </row>
    <row r="773" spans="2:12" ht="24.95" customHeight="1" x14ac:dyDescent="0.2">
      <c r="B773" s="37"/>
      <c r="C773" s="38"/>
      <c r="D773" s="38"/>
      <c r="E773" s="38"/>
      <c r="F773" s="38"/>
      <c r="G773" s="40"/>
      <c r="H773" s="40"/>
      <c r="I773" s="40"/>
      <c r="J773" s="40"/>
      <c r="K773" s="13"/>
    </row>
    <row r="774" spans="2:12" ht="24.95" customHeight="1" x14ac:dyDescent="0.2"/>
    <row r="775" spans="2:12" ht="24.95" customHeight="1" x14ac:dyDescent="0.2"/>
    <row r="776" spans="2:12" ht="24.95" customHeight="1" x14ac:dyDescent="0.2"/>
    <row r="777" spans="2:12" ht="24.95" customHeight="1" x14ac:dyDescent="0.2">
      <c r="L777" s="41"/>
    </row>
    <row r="778" spans="2:12" ht="24.95" customHeight="1" x14ac:dyDescent="0.2"/>
    <row r="779" spans="2:12" ht="24.95" customHeight="1" x14ac:dyDescent="0.2"/>
    <row r="780" spans="2:12" ht="24.95" customHeight="1" x14ac:dyDescent="0.2">
      <c r="L780" s="27"/>
    </row>
    <row r="781" spans="2:12" ht="24.95" customHeight="1" x14ac:dyDescent="0.2"/>
    <row r="782" spans="2:12" ht="24.95" customHeight="1" x14ac:dyDescent="0.2"/>
    <row r="783" spans="2:12" ht="24.95" customHeight="1" x14ac:dyDescent="0.2"/>
    <row r="784" spans="2:12" ht="24.95" customHeight="1" x14ac:dyDescent="0.2"/>
    <row r="785" spans="2:15" ht="24.95" customHeight="1" x14ac:dyDescent="0.2"/>
    <row r="786" spans="2:15" ht="24.95" customHeight="1" x14ac:dyDescent="0.2"/>
    <row r="787" spans="2:15" ht="24.95" customHeight="1" x14ac:dyDescent="0.2"/>
    <row r="788" spans="2:15" ht="24.95" customHeight="1" x14ac:dyDescent="0.2"/>
    <row r="789" spans="2:15" ht="24.95" customHeight="1" x14ac:dyDescent="0.2"/>
    <row r="790" spans="2:15" ht="24.95" customHeight="1" x14ac:dyDescent="0.2">
      <c r="O790" s="31"/>
    </row>
    <row r="791" spans="2:15" ht="24.95" customHeight="1" x14ac:dyDescent="0.2">
      <c r="O791" s="31"/>
    </row>
    <row r="792" spans="2:15" ht="24.95" customHeight="1" x14ac:dyDescent="0.2">
      <c r="O792" s="31"/>
    </row>
    <row r="793" spans="2:15" ht="24.95" customHeight="1" x14ac:dyDescent="0.2"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</row>
    <row r="794" spans="2:15" ht="24.95" customHeight="1" x14ac:dyDescent="0.2"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</row>
    <row r="795" spans="2:15" ht="24.95" customHeight="1" x14ac:dyDescent="0.2"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</row>
    <row r="796" spans="2:15" ht="24.95" customHeight="1" x14ac:dyDescent="0.2"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</row>
    <row r="797" spans="2:15" ht="24.95" customHeight="1" x14ac:dyDescent="0.2"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</row>
    <row r="798" spans="2:15" ht="24.95" customHeight="1" x14ac:dyDescent="0.2"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</row>
    <row r="799" spans="2:15" ht="24.95" customHeight="1" x14ac:dyDescent="0.2"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</row>
    <row r="800" spans="2:15" ht="24.95" customHeight="1" x14ac:dyDescent="0.2"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</row>
    <row r="801" spans="2:15" ht="24.95" customHeight="1" x14ac:dyDescent="0.2"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</row>
    <row r="802" spans="2:15" ht="24.95" customHeight="1" x14ac:dyDescent="0.2"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M802" s="31">
        <v>9</v>
      </c>
      <c r="N802" s="58"/>
    </row>
    <row r="803" spans="2:15" ht="25.5" customHeight="1" x14ac:dyDescent="0.2">
      <c r="B803" s="285" t="s">
        <v>120</v>
      </c>
      <c r="C803" s="285"/>
      <c r="D803" s="285"/>
      <c r="E803" s="285"/>
      <c r="F803" s="285"/>
      <c r="G803" s="285"/>
      <c r="H803" s="285"/>
      <c r="I803" s="285"/>
      <c r="J803" s="285"/>
      <c r="K803" s="285"/>
      <c r="L803" s="285"/>
      <c r="M803" s="285"/>
    </row>
    <row r="804" spans="2:15" ht="15" customHeight="1" x14ac:dyDescent="0.2">
      <c r="M804" s="13"/>
      <c r="N804" s="13"/>
      <c r="O804" s="13"/>
    </row>
    <row r="805" spans="2:15" ht="25.5" customHeight="1" x14ac:dyDescent="0.2">
      <c r="B805" s="285" t="s">
        <v>79</v>
      </c>
      <c r="C805" s="285"/>
      <c r="D805" s="285"/>
      <c r="E805" s="285"/>
      <c r="F805" s="285"/>
      <c r="G805" s="285"/>
      <c r="H805" s="285"/>
      <c r="I805" s="285"/>
      <c r="J805" s="285"/>
      <c r="K805" s="285"/>
      <c r="L805" s="285"/>
      <c r="M805" s="285"/>
    </row>
    <row r="806" spans="2:15" ht="15" customHeight="1" x14ac:dyDescent="0.2">
      <c r="B806" s="56"/>
      <c r="C806" s="56"/>
      <c r="D806" s="56"/>
      <c r="E806" s="56"/>
      <c r="F806" s="56"/>
      <c r="G806" s="56"/>
      <c r="M806" s="13"/>
      <c r="N806" s="13"/>
      <c r="O806" s="13"/>
    </row>
    <row r="807" spans="2:15" ht="24.95" customHeight="1" x14ac:dyDescent="0.2">
      <c r="B807" s="291" t="s">
        <v>20</v>
      </c>
      <c r="C807" s="291"/>
      <c r="D807" s="291"/>
      <c r="E807" s="291"/>
      <c r="F807" s="291"/>
      <c r="G807" s="291"/>
      <c r="H807" s="291"/>
      <c r="I807" s="291"/>
      <c r="J807" s="291"/>
    </row>
    <row r="808" spans="2:15" ht="24.95" customHeight="1" x14ac:dyDescent="0.2">
      <c r="B808" s="270" t="s">
        <v>36</v>
      </c>
      <c r="C808" s="290" t="s">
        <v>47</v>
      </c>
      <c r="D808" s="290"/>
      <c r="E808" s="290"/>
      <c r="F808" s="290" t="s">
        <v>48</v>
      </c>
      <c r="G808" s="290"/>
      <c r="H808" s="290"/>
      <c r="I808" s="135" t="s">
        <v>52</v>
      </c>
      <c r="J808" s="137" t="s">
        <v>53</v>
      </c>
      <c r="M808" s="44"/>
    </row>
    <row r="809" spans="2:15" ht="24.95" customHeight="1" x14ac:dyDescent="0.2">
      <c r="B809" s="271"/>
      <c r="C809" s="133" t="s">
        <v>66</v>
      </c>
      <c r="D809" s="133" t="s">
        <v>67</v>
      </c>
      <c r="E809" s="183" t="s">
        <v>72</v>
      </c>
      <c r="F809" s="133" t="s">
        <v>69</v>
      </c>
      <c r="G809" s="133" t="s">
        <v>70</v>
      </c>
      <c r="H809" s="134" t="s">
        <v>71</v>
      </c>
      <c r="I809" s="136" t="s">
        <v>85</v>
      </c>
      <c r="J809" s="138" t="s">
        <v>86</v>
      </c>
      <c r="K809" s="19"/>
      <c r="M809" s="44"/>
    </row>
    <row r="810" spans="2:15" ht="24.95" customHeight="1" x14ac:dyDescent="0.2">
      <c r="B810" s="131" t="s">
        <v>114</v>
      </c>
      <c r="C810" s="236">
        <v>24045</v>
      </c>
      <c r="D810" s="236">
        <v>402</v>
      </c>
      <c r="E810" s="244">
        <v>24447</v>
      </c>
      <c r="F810" s="236">
        <v>60863</v>
      </c>
      <c r="G810" s="236">
        <v>767</v>
      </c>
      <c r="H810" s="245">
        <v>61630</v>
      </c>
      <c r="I810" s="246">
        <v>0.3496837592</v>
      </c>
      <c r="J810" s="247">
        <v>2.5209637174294999</v>
      </c>
      <c r="K810" s="46"/>
      <c r="M810" s="44"/>
    </row>
    <row r="811" spans="2:15" ht="24.95" customHeight="1" x14ac:dyDescent="0.2">
      <c r="B811" s="131" t="s">
        <v>5</v>
      </c>
      <c r="C811" s="236">
        <v>18614</v>
      </c>
      <c r="D811" s="236">
        <v>4189</v>
      </c>
      <c r="E811" s="244">
        <v>22803</v>
      </c>
      <c r="F811" s="236">
        <v>37886</v>
      </c>
      <c r="G811" s="236">
        <v>5005</v>
      </c>
      <c r="H811" s="245">
        <v>42891</v>
      </c>
      <c r="I811" s="246">
        <v>0.33701345700000002</v>
      </c>
      <c r="J811" s="247">
        <v>1.8809367188527999</v>
      </c>
      <c r="K811" s="46"/>
      <c r="M811" s="44"/>
    </row>
    <row r="812" spans="2:15" ht="24.95" customHeight="1" x14ac:dyDescent="0.2">
      <c r="B812" s="131" t="s">
        <v>22</v>
      </c>
      <c r="C812" s="236">
        <v>21304</v>
      </c>
      <c r="D812" s="236">
        <v>1196</v>
      </c>
      <c r="E812" s="244">
        <v>22500</v>
      </c>
      <c r="F812" s="236">
        <v>62242</v>
      </c>
      <c r="G812" s="236">
        <v>1320</v>
      </c>
      <c r="H812" s="245">
        <v>63562</v>
      </c>
      <c r="I812" s="246">
        <v>0.51019544900000002</v>
      </c>
      <c r="J812" s="247">
        <v>2.8249777777778</v>
      </c>
      <c r="K812" s="46"/>
      <c r="M812" s="44"/>
    </row>
    <row r="813" spans="2:15" ht="24.95" customHeight="1" x14ac:dyDescent="0.2">
      <c r="B813" s="131" t="s">
        <v>7</v>
      </c>
      <c r="C813" s="236">
        <v>8981</v>
      </c>
      <c r="D813" s="236">
        <v>1071</v>
      </c>
      <c r="E813" s="244">
        <v>10052</v>
      </c>
      <c r="F813" s="236">
        <v>33898</v>
      </c>
      <c r="G813" s="236">
        <v>1281</v>
      </c>
      <c r="H813" s="245">
        <v>35179</v>
      </c>
      <c r="I813" s="246">
        <v>0.50754482590000005</v>
      </c>
      <c r="J813" s="247">
        <v>3.4997015519299999</v>
      </c>
      <c r="K813" s="46"/>
      <c r="M813" s="44"/>
    </row>
    <row r="814" spans="2:15" ht="24.95" customHeight="1" x14ac:dyDescent="0.2">
      <c r="B814" s="131" t="s">
        <v>8</v>
      </c>
      <c r="C814" s="236">
        <v>14177</v>
      </c>
      <c r="D814" s="236">
        <v>2756</v>
      </c>
      <c r="E814" s="244">
        <v>16933</v>
      </c>
      <c r="F814" s="236">
        <v>48420</v>
      </c>
      <c r="G814" s="236">
        <v>10675</v>
      </c>
      <c r="H814" s="245">
        <v>59095</v>
      </c>
      <c r="I814" s="246">
        <v>0.48293266099999999</v>
      </c>
      <c r="J814" s="247">
        <v>3.4899309041516999</v>
      </c>
      <c r="K814" s="46"/>
      <c r="M814" s="44"/>
    </row>
    <row r="815" spans="2:15" ht="24.95" customHeight="1" x14ac:dyDescent="0.2">
      <c r="B815" s="131" t="s">
        <v>9</v>
      </c>
      <c r="C815" s="236">
        <v>15831</v>
      </c>
      <c r="D815" s="236">
        <v>516</v>
      </c>
      <c r="E815" s="244">
        <v>16347</v>
      </c>
      <c r="F815" s="236">
        <v>42350</v>
      </c>
      <c r="G815" s="236">
        <v>803</v>
      </c>
      <c r="H815" s="245">
        <v>43153</v>
      </c>
      <c r="I815" s="246">
        <v>0.36461913429999998</v>
      </c>
      <c r="J815" s="247">
        <v>2.6398115862238001</v>
      </c>
      <c r="K815" s="46"/>
      <c r="M815" s="44"/>
    </row>
    <row r="816" spans="2:15" ht="24.95" customHeight="1" x14ac:dyDescent="0.2">
      <c r="B816" s="131" t="s">
        <v>10</v>
      </c>
      <c r="C816" s="236">
        <v>15578</v>
      </c>
      <c r="D816" s="236">
        <v>103</v>
      </c>
      <c r="E816" s="244">
        <v>15681</v>
      </c>
      <c r="F816" s="236">
        <v>43869</v>
      </c>
      <c r="G816" s="236">
        <v>170</v>
      </c>
      <c r="H816" s="245">
        <v>44039</v>
      </c>
      <c r="I816" s="246">
        <v>0.43052756660000002</v>
      </c>
      <c r="J816" s="247">
        <v>2.8084305847840998</v>
      </c>
      <c r="K816" s="46"/>
      <c r="M816" s="44"/>
    </row>
    <row r="817" spans="2:13" ht="24.95" customHeight="1" x14ac:dyDescent="0.2">
      <c r="B817" s="131" t="s">
        <v>11</v>
      </c>
      <c r="C817" s="236">
        <v>8920</v>
      </c>
      <c r="D817" s="236">
        <v>1215</v>
      </c>
      <c r="E817" s="244">
        <v>10135</v>
      </c>
      <c r="F817" s="236">
        <v>16126</v>
      </c>
      <c r="G817" s="236">
        <v>1780</v>
      </c>
      <c r="H817" s="245">
        <v>17906</v>
      </c>
      <c r="I817" s="246">
        <v>0.28134282830000001</v>
      </c>
      <c r="J817" s="247">
        <v>1.7667488899852</v>
      </c>
      <c r="K817" s="46"/>
      <c r="M817" s="47"/>
    </row>
    <row r="818" spans="2:13" ht="24.95" customHeight="1" x14ac:dyDescent="0.2">
      <c r="B818" s="131" t="s">
        <v>12</v>
      </c>
      <c r="C818" s="236">
        <v>19699</v>
      </c>
      <c r="D818" s="236">
        <v>334</v>
      </c>
      <c r="E818" s="244">
        <v>20033</v>
      </c>
      <c r="F818" s="236">
        <v>37096</v>
      </c>
      <c r="G818" s="236">
        <v>489</v>
      </c>
      <c r="H818" s="245">
        <v>37585</v>
      </c>
      <c r="I818" s="246">
        <v>0.51619988890000001</v>
      </c>
      <c r="J818" s="247">
        <v>1.8761543453302001</v>
      </c>
      <c r="K818" s="46"/>
      <c r="M818" s="47"/>
    </row>
    <row r="819" spans="2:13" ht="24.95" customHeight="1" x14ac:dyDescent="0.2">
      <c r="B819" s="132" t="s">
        <v>14</v>
      </c>
      <c r="C819" s="228">
        <v>147149</v>
      </c>
      <c r="D819" s="228">
        <v>11782</v>
      </c>
      <c r="E819" s="248">
        <v>158931</v>
      </c>
      <c r="F819" s="228">
        <v>382750</v>
      </c>
      <c r="G819" s="228">
        <v>22290</v>
      </c>
      <c r="H819" s="249">
        <v>405040</v>
      </c>
      <c r="I819" s="250">
        <v>0.41462914989999999</v>
      </c>
      <c r="J819" s="251">
        <v>2.5485273483461</v>
      </c>
      <c r="M819" s="47"/>
    </row>
    <row r="820" spans="2:13" ht="24.95" customHeight="1" x14ac:dyDescent="0.2">
      <c r="B820" s="213"/>
      <c r="C820" s="53"/>
      <c r="D820" s="53"/>
      <c r="E820" s="54"/>
      <c r="F820" s="53"/>
      <c r="G820" s="53"/>
      <c r="H820" s="54"/>
      <c r="I820" s="50"/>
      <c r="J820" s="51"/>
      <c r="K820" s="13"/>
      <c r="M820" s="59"/>
    </row>
    <row r="821" spans="2:13" ht="24.95" customHeight="1" x14ac:dyDescent="0.2">
      <c r="B821" s="48"/>
      <c r="C821" s="60"/>
      <c r="D821" s="60"/>
      <c r="E821" s="61"/>
      <c r="F821" s="60"/>
      <c r="G821" s="256"/>
      <c r="H821" s="61"/>
      <c r="I821" s="62"/>
      <c r="J821" s="63"/>
    </row>
    <row r="822" spans="2:13" ht="24.95" customHeight="1" x14ac:dyDescent="0.2"/>
    <row r="823" spans="2:13" ht="24.95" customHeight="1" x14ac:dyDescent="0.2"/>
    <row r="824" spans="2:13" ht="24.95" customHeight="1" x14ac:dyDescent="0.2"/>
    <row r="825" spans="2:13" ht="24.95" customHeight="1" x14ac:dyDescent="0.2"/>
    <row r="826" spans="2:13" ht="24.95" customHeight="1" x14ac:dyDescent="0.2"/>
    <row r="827" spans="2:13" ht="24.95" customHeight="1" x14ac:dyDescent="0.2"/>
    <row r="828" spans="2:13" ht="24.95" customHeight="1" x14ac:dyDescent="0.2">
      <c r="B828" s="64"/>
      <c r="C828" s="64"/>
      <c r="D828" s="64"/>
      <c r="E828" s="64"/>
      <c r="H828" s="64"/>
      <c r="I828" s="64"/>
      <c r="J828" s="64"/>
    </row>
    <row r="829" spans="2:13" ht="24.95" customHeight="1" x14ac:dyDescent="0.2">
      <c r="B829" s="64"/>
      <c r="C829" s="64"/>
      <c r="D829" s="64"/>
      <c r="E829" s="64"/>
      <c r="H829" s="64"/>
      <c r="I829" s="64"/>
      <c r="J829" s="64"/>
    </row>
    <row r="830" spans="2:13" ht="24.95" customHeight="1" x14ac:dyDescent="0.2">
      <c r="B830" s="64"/>
      <c r="C830" s="64"/>
      <c r="D830" s="64"/>
      <c r="E830" s="64"/>
      <c r="F830" s="64"/>
      <c r="G830" s="64"/>
      <c r="H830" s="64"/>
      <c r="I830" s="64"/>
      <c r="J830" s="64"/>
      <c r="K830" s="64"/>
    </row>
    <row r="831" spans="2:13" ht="24.95" customHeight="1" x14ac:dyDescent="0.2">
      <c r="B831" s="64"/>
      <c r="C831" s="64"/>
      <c r="D831" s="64"/>
      <c r="E831" s="64"/>
      <c r="F831" s="64"/>
      <c r="G831" s="255"/>
      <c r="H831" s="64"/>
      <c r="I831" s="64"/>
      <c r="J831" s="64"/>
      <c r="K831" s="64"/>
    </row>
    <row r="832" spans="2:13" ht="24.95" customHeight="1" x14ac:dyDescent="0.2">
      <c r="B832" s="64"/>
      <c r="C832" s="64"/>
      <c r="D832" s="64"/>
      <c r="E832" s="64"/>
      <c r="F832" s="64"/>
      <c r="G832" s="64"/>
      <c r="H832" s="64"/>
      <c r="I832" s="64"/>
      <c r="J832" s="64"/>
      <c r="K832" s="64"/>
    </row>
    <row r="833" spans="2:16" ht="25.5" customHeight="1" x14ac:dyDescent="0.2">
      <c r="B833" s="278" t="s">
        <v>165</v>
      </c>
      <c r="C833" s="278"/>
      <c r="D833" s="278"/>
      <c r="E833" s="278"/>
      <c r="F833" s="278"/>
      <c r="G833" s="278"/>
      <c r="H833" s="278"/>
      <c r="I833" s="278"/>
      <c r="J833" s="278"/>
      <c r="K833" s="278"/>
      <c r="L833" s="278"/>
      <c r="M833" s="278"/>
    </row>
    <row r="834" spans="2:16" ht="15" customHeight="1" x14ac:dyDescent="0.2">
      <c r="B834" s="56"/>
      <c r="C834" s="56"/>
      <c r="D834" s="56"/>
      <c r="E834" s="56"/>
      <c r="F834" s="56"/>
      <c r="G834" s="56"/>
    </row>
    <row r="835" spans="2:16" ht="24.95" customHeight="1" x14ac:dyDescent="0.2">
      <c r="B835" s="275" t="s">
        <v>13</v>
      </c>
      <c r="C835" s="275"/>
      <c r="D835" s="275"/>
      <c r="E835" s="275"/>
      <c r="F835" s="275"/>
      <c r="G835" s="275"/>
      <c r="H835" s="275"/>
      <c r="I835" s="38"/>
      <c r="J835" s="38"/>
      <c r="K835" s="38"/>
      <c r="L835" s="38"/>
      <c r="M835" s="13"/>
      <c r="N835" s="13"/>
      <c r="O835" s="13"/>
    </row>
    <row r="836" spans="2:16" ht="24.95" customHeight="1" x14ac:dyDescent="0.2">
      <c r="B836" s="130" t="s">
        <v>35</v>
      </c>
      <c r="C836" s="268" t="s">
        <v>62</v>
      </c>
      <c r="D836" s="268"/>
      <c r="E836" s="268" t="s">
        <v>110</v>
      </c>
      <c r="F836" s="268"/>
      <c r="G836" s="268" t="s">
        <v>0</v>
      </c>
      <c r="H836" s="268"/>
      <c r="I836" s="38"/>
      <c r="J836" s="38"/>
      <c r="K836" s="38"/>
      <c r="L836" s="38"/>
      <c r="M836" s="13"/>
      <c r="N836" s="13"/>
      <c r="O836" s="13"/>
    </row>
    <row r="837" spans="2:16" ht="24.95" customHeight="1" x14ac:dyDescent="0.2">
      <c r="B837" s="235" t="s">
        <v>176</v>
      </c>
      <c r="C837" s="274">
        <v>77770</v>
      </c>
      <c r="D837" s="274"/>
      <c r="E837" s="274">
        <v>3455</v>
      </c>
      <c r="F837" s="274"/>
      <c r="G837" s="260">
        <v>81225</v>
      </c>
      <c r="H837" s="262"/>
      <c r="I837" s="38"/>
      <c r="J837" s="38"/>
      <c r="K837" s="38"/>
      <c r="L837" s="38"/>
      <c r="M837" s="13"/>
      <c r="N837" s="13"/>
      <c r="O837" s="13"/>
    </row>
    <row r="838" spans="2:16" ht="24.95" customHeight="1" x14ac:dyDescent="0.2">
      <c r="B838" s="235" t="s">
        <v>156</v>
      </c>
      <c r="C838" s="263">
        <v>147149</v>
      </c>
      <c r="D838" s="263"/>
      <c r="E838" s="263">
        <v>11782</v>
      </c>
      <c r="F838" s="263"/>
      <c r="G838" s="260">
        <v>158931</v>
      </c>
      <c r="H838" s="262"/>
      <c r="I838" s="38"/>
      <c r="J838" s="38"/>
      <c r="K838" s="38"/>
      <c r="L838" s="38"/>
      <c r="M838" s="13"/>
      <c r="N838" s="13"/>
      <c r="O838" s="13"/>
    </row>
    <row r="839" spans="2:16" ht="24.95" customHeight="1" x14ac:dyDescent="0.2">
      <c r="B839" s="111" t="s">
        <v>43</v>
      </c>
      <c r="C839" s="265">
        <f>(C838-C837)/C837</f>
        <v>0.89210492477819214</v>
      </c>
      <c r="D839" s="265"/>
      <c r="E839" s="265">
        <f>(E838-E837)/E837</f>
        <v>2.4101302460202607</v>
      </c>
      <c r="F839" s="265"/>
      <c r="G839" s="265">
        <f>(G838-G837)/G837</f>
        <v>0.95667590027700833</v>
      </c>
      <c r="H839" s="265"/>
      <c r="I839" s="38"/>
      <c r="J839" s="38"/>
      <c r="K839" s="38"/>
      <c r="L839" s="38"/>
      <c r="M839" s="13"/>
      <c r="N839" s="13"/>
      <c r="O839" s="13"/>
    </row>
    <row r="840" spans="2:16" ht="24.95" customHeight="1" x14ac:dyDescent="0.2">
      <c r="B840" s="37"/>
      <c r="C840" s="38"/>
      <c r="D840" s="38"/>
      <c r="E840" s="38"/>
      <c r="F840" s="57"/>
      <c r="G840" s="37"/>
      <c r="H840" s="37"/>
      <c r="I840" s="38"/>
      <c r="J840" s="38"/>
      <c r="K840" s="38"/>
      <c r="L840" s="38"/>
      <c r="M840" s="13"/>
      <c r="N840" s="13"/>
      <c r="O840" s="13"/>
      <c r="P840" s="13"/>
    </row>
    <row r="841" spans="2:16" ht="24.95" customHeight="1" x14ac:dyDescent="0.2">
      <c r="B841" s="37"/>
      <c r="C841" s="38"/>
      <c r="D841" s="38"/>
      <c r="E841" s="38"/>
      <c r="F841" s="57"/>
      <c r="G841" s="37"/>
      <c r="H841" s="37"/>
      <c r="I841" s="38"/>
      <c r="J841" s="38"/>
      <c r="K841" s="38"/>
      <c r="L841" s="38"/>
      <c r="M841" s="13"/>
      <c r="N841" s="13"/>
      <c r="O841" s="13"/>
      <c r="P841" s="13"/>
    </row>
    <row r="842" spans="2:16" ht="24.95" customHeight="1" x14ac:dyDescent="0.2">
      <c r="B842" s="37"/>
      <c r="C842" s="38"/>
      <c r="D842" s="38"/>
      <c r="E842" s="38"/>
      <c r="F842" s="57"/>
      <c r="G842" s="37"/>
      <c r="H842" s="37"/>
      <c r="I842" s="38"/>
      <c r="J842" s="38"/>
      <c r="K842" s="38"/>
      <c r="L842" s="38"/>
      <c r="M842" s="13"/>
      <c r="N842" s="13"/>
      <c r="O842" s="13"/>
      <c r="P842" s="13"/>
    </row>
    <row r="843" spans="2:16" ht="24.95" customHeight="1" x14ac:dyDescent="0.2">
      <c r="B843" s="37"/>
      <c r="C843" s="38"/>
      <c r="D843" s="38"/>
      <c r="E843" s="38"/>
      <c r="F843" s="57"/>
      <c r="G843" s="37"/>
      <c r="H843" s="37"/>
      <c r="I843" s="38"/>
      <c r="J843" s="38"/>
      <c r="K843" s="38"/>
      <c r="L843" s="38"/>
      <c r="M843" s="13"/>
      <c r="N843" s="13"/>
      <c r="O843" s="13"/>
      <c r="P843" s="13"/>
    </row>
    <row r="844" spans="2:16" ht="24.95" customHeight="1" x14ac:dyDescent="0.2">
      <c r="B844" s="37"/>
      <c r="C844" s="38"/>
      <c r="D844" s="38"/>
      <c r="E844" s="38"/>
      <c r="F844" s="57"/>
      <c r="G844" s="37"/>
      <c r="H844" s="37"/>
      <c r="I844" s="38"/>
      <c r="J844" s="38"/>
      <c r="K844" s="38"/>
      <c r="L844" s="38"/>
      <c r="M844" s="13"/>
      <c r="N844" s="13"/>
      <c r="O844" s="13"/>
      <c r="P844" s="13"/>
    </row>
    <row r="845" spans="2:16" ht="24.95" customHeight="1" x14ac:dyDescent="0.2">
      <c r="B845" s="37"/>
      <c r="C845" s="38"/>
      <c r="D845" s="38"/>
      <c r="E845" s="38"/>
      <c r="F845" s="57"/>
      <c r="G845" s="37"/>
      <c r="H845" s="37"/>
      <c r="I845" s="38"/>
      <c r="J845" s="38"/>
      <c r="K845" s="38"/>
      <c r="L845" s="38"/>
      <c r="M845" s="13"/>
      <c r="N845" s="13"/>
      <c r="O845" s="13"/>
      <c r="P845" s="13"/>
    </row>
    <row r="846" spans="2:16" ht="24.95" customHeight="1" x14ac:dyDescent="0.2">
      <c r="B846" s="37"/>
      <c r="C846" s="38"/>
      <c r="D846" s="38"/>
      <c r="E846" s="38"/>
      <c r="F846" s="57"/>
      <c r="G846" s="37"/>
      <c r="H846" s="37"/>
      <c r="I846" s="38"/>
      <c r="J846" s="38"/>
      <c r="K846" s="38"/>
      <c r="L846" s="38"/>
      <c r="M846" s="13"/>
      <c r="N846" s="13"/>
      <c r="O846" s="13"/>
      <c r="P846" s="13"/>
    </row>
    <row r="847" spans="2:16" ht="24.95" customHeight="1" x14ac:dyDescent="0.2"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58"/>
      <c r="N847" s="58"/>
      <c r="O847" s="58"/>
      <c r="P847" s="58"/>
    </row>
    <row r="848" spans="2:16" ht="24.95" customHeight="1" x14ac:dyDescent="0.2"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</row>
    <row r="849" spans="2:16" ht="24.95" customHeight="1" x14ac:dyDescent="0.2"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</row>
    <row r="850" spans="2:16" s="13" customFormat="1" ht="24.95" customHeight="1" x14ac:dyDescent="0.2"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</row>
    <row r="851" spans="2:16" ht="24.95" customHeight="1" x14ac:dyDescent="0.2"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58"/>
      <c r="N851" s="58"/>
      <c r="O851" s="58"/>
      <c r="P851" s="58"/>
    </row>
    <row r="852" spans="2:16" ht="24.95" customHeight="1" x14ac:dyDescent="0.2">
      <c r="B852" s="266" t="s">
        <v>15</v>
      </c>
      <c r="C852" s="266"/>
      <c r="D852" s="266"/>
      <c r="E852" s="266"/>
      <c r="F852" s="266"/>
      <c r="G852" s="266"/>
      <c r="H852" s="266"/>
      <c r="I852" s="266"/>
      <c r="J852" s="266"/>
    </row>
    <row r="853" spans="2:16" ht="24.95" customHeight="1" x14ac:dyDescent="0.2">
      <c r="B853" s="139" t="s">
        <v>35</v>
      </c>
      <c r="C853" s="267" t="s">
        <v>112</v>
      </c>
      <c r="D853" s="267"/>
      <c r="E853" s="267" t="s">
        <v>111</v>
      </c>
      <c r="F853" s="267"/>
      <c r="G853" s="267" t="s">
        <v>42</v>
      </c>
      <c r="H853" s="267"/>
      <c r="I853" s="267" t="s">
        <v>18</v>
      </c>
      <c r="J853" s="267"/>
      <c r="L853" s="39"/>
    </row>
    <row r="854" spans="2:16" ht="24.95" customHeight="1" x14ac:dyDescent="0.2">
      <c r="B854" s="235" t="s">
        <v>176</v>
      </c>
      <c r="C854" s="274">
        <v>273437</v>
      </c>
      <c r="D854" s="274"/>
      <c r="E854" s="274">
        <v>10307</v>
      </c>
      <c r="F854" s="274"/>
      <c r="G854" s="260">
        <v>283744</v>
      </c>
      <c r="H854" s="260"/>
      <c r="I854" s="276">
        <v>0.37280833200000002</v>
      </c>
      <c r="J854" s="276"/>
    </row>
    <row r="855" spans="2:16" ht="24.95" customHeight="1" x14ac:dyDescent="0.2">
      <c r="B855" s="235" t="s">
        <v>156</v>
      </c>
      <c r="C855" s="263">
        <v>382750</v>
      </c>
      <c r="D855" s="263"/>
      <c r="E855" s="263">
        <v>22290</v>
      </c>
      <c r="F855" s="263"/>
      <c r="G855" s="260">
        <v>405040</v>
      </c>
      <c r="H855" s="260"/>
      <c r="I855" s="272">
        <v>0.41462914989999999</v>
      </c>
      <c r="J855" s="272"/>
    </row>
    <row r="856" spans="2:16" ht="24.95" customHeight="1" x14ac:dyDescent="0.2">
      <c r="B856" s="103" t="s">
        <v>43</v>
      </c>
      <c r="C856" s="264">
        <f>(C855-C854)/C854</f>
        <v>0.3997739881581498</v>
      </c>
      <c r="D856" s="264"/>
      <c r="E856" s="264">
        <f>(E855-E854)/E854</f>
        <v>1.1626079363539341</v>
      </c>
      <c r="F856" s="264"/>
      <c r="G856" s="264">
        <f>(G855-G854)/G854</f>
        <v>0.42748392917559491</v>
      </c>
      <c r="H856" s="264"/>
      <c r="I856" s="264">
        <f>(I855-I854)/I854</f>
        <v>0.11217779837602979</v>
      </c>
      <c r="J856" s="264"/>
    </row>
    <row r="857" spans="2:16" ht="24.95" customHeight="1" x14ac:dyDescent="0.2">
      <c r="M857" s="58"/>
      <c r="N857" s="58"/>
      <c r="O857" s="58"/>
      <c r="P857" s="58"/>
    </row>
    <row r="858" spans="2:16" ht="24.95" customHeight="1" x14ac:dyDescent="0.2">
      <c r="M858" s="58"/>
      <c r="N858" s="58"/>
      <c r="O858" s="58"/>
      <c r="P858" s="58"/>
    </row>
    <row r="859" spans="2:16" ht="24.95" customHeight="1" x14ac:dyDescent="0.2">
      <c r="M859" s="58"/>
      <c r="N859" s="58"/>
      <c r="O859" s="58"/>
      <c r="P859" s="58"/>
    </row>
    <row r="860" spans="2:16" ht="24.95" customHeight="1" x14ac:dyDescent="0.2"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</row>
    <row r="861" spans="2:16" ht="24.95" customHeight="1" x14ac:dyDescent="0.2"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</row>
    <row r="862" spans="2:16" ht="24.95" customHeight="1" x14ac:dyDescent="0.2"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</row>
    <row r="863" spans="2:16" ht="24.95" customHeight="1" x14ac:dyDescent="0.2"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</row>
    <row r="864" spans="2:16" ht="24.95" customHeight="1" x14ac:dyDescent="0.2"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</row>
    <row r="865" spans="2:16" ht="24.95" customHeight="1" x14ac:dyDescent="0.2"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</row>
    <row r="866" spans="2:16" ht="24.95" customHeight="1" x14ac:dyDescent="0.2"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M866" s="31">
        <v>10</v>
      </c>
      <c r="N866" s="58"/>
      <c r="P866" s="58"/>
    </row>
    <row r="867" spans="2:16" ht="25.5" customHeight="1" x14ac:dyDescent="0.2">
      <c r="B867" s="273" t="s">
        <v>166</v>
      </c>
      <c r="C867" s="273"/>
      <c r="D867" s="273"/>
      <c r="E867" s="273"/>
      <c r="F867" s="273"/>
      <c r="G867" s="273"/>
      <c r="H867" s="273"/>
      <c r="I867" s="273"/>
      <c r="J867" s="273"/>
      <c r="K867" s="273"/>
      <c r="L867" s="273"/>
      <c r="M867" s="273"/>
    </row>
    <row r="868" spans="2:16" ht="15" customHeight="1" x14ac:dyDescent="0.2">
      <c r="P868" s="58"/>
    </row>
    <row r="869" spans="2:16" ht="24.95" customHeight="1" x14ac:dyDescent="0.2">
      <c r="B869" s="275" t="s">
        <v>13</v>
      </c>
      <c r="C869" s="275"/>
      <c r="D869" s="275"/>
      <c r="E869" s="275"/>
      <c r="F869" s="275"/>
      <c r="G869" s="275"/>
      <c r="H869" s="275"/>
      <c r="I869" s="38"/>
      <c r="J869" s="38"/>
      <c r="K869" s="38"/>
      <c r="L869" s="38"/>
      <c r="M869" s="13"/>
      <c r="N869" s="13"/>
      <c r="O869" s="13"/>
    </row>
    <row r="870" spans="2:16" ht="24.95" customHeight="1" x14ac:dyDescent="0.2">
      <c r="B870" s="130" t="s">
        <v>35</v>
      </c>
      <c r="C870" s="268" t="s">
        <v>62</v>
      </c>
      <c r="D870" s="268"/>
      <c r="E870" s="268" t="s">
        <v>110</v>
      </c>
      <c r="F870" s="268"/>
      <c r="G870" s="268" t="s">
        <v>0</v>
      </c>
      <c r="H870" s="268"/>
      <c r="I870" s="38"/>
      <c r="J870" s="38"/>
      <c r="K870" s="38"/>
      <c r="L870" s="38"/>
      <c r="M870" s="13"/>
      <c r="N870" s="13"/>
      <c r="O870" s="13"/>
    </row>
    <row r="871" spans="2:16" ht="24.95" customHeight="1" x14ac:dyDescent="0.2">
      <c r="B871" s="235" t="s">
        <v>159</v>
      </c>
      <c r="C871" s="274">
        <v>290449</v>
      </c>
      <c r="D871" s="274"/>
      <c r="E871" s="274">
        <v>15838</v>
      </c>
      <c r="F871" s="274"/>
      <c r="G871" s="260">
        <v>306287</v>
      </c>
      <c r="H871" s="262"/>
      <c r="I871" s="38"/>
      <c r="J871" s="38"/>
      <c r="K871" s="38"/>
      <c r="L871" s="38"/>
      <c r="M871" s="13"/>
      <c r="N871" s="13"/>
      <c r="O871" s="13"/>
    </row>
    <row r="872" spans="2:16" ht="24.95" customHeight="1" x14ac:dyDescent="0.2">
      <c r="B872" s="235" t="s">
        <v>160</v>
      </c>
      <c r="C872" s="263">
        <v>331266</v>
      </c>
      <c r="D872" s="263"/>
      <c r="E872" s="263">
        <v>23627</v>
      </c>
      <c r="F872" s="263"/>
      <c r="G872" s="260">
        <v>354893</v>
      </c>
      <c r="H872" s="262"/>
      <c r="I872" s="38"/>
      <c r="J872" s="38"/>
      <c r="K872" s="38"/>
      <c r="L872" s="38"/>
      <c r="M872" s="13"/>
      <c r="N872" s="13"/>
      <c r="O872" s="13"/>
    </row>
    <row r="873" spans="2:16" ht="24.95" customHeight="1" x14ac:dyDescent="0.2">
      <c r="B873" s="111" t="s">
        <v>43</v>
      </c>
      <c r="C873" s="265">
        <f>(C872-C871)/C871</f>
        <v>0.14053069557822545</v>
      </c>
      <c r="D873" s="265"/>
      <c r="E873" s="265">
        <f>(E872-E871)/E871</f>
        <v>0.49179189291577219</v>
      </c>
      <c r="F873" s="265"/>
      <c r="G873" s="265">
        <f>(G872-G871)/G871</f>
        <v>0.15869429652580749</v>
      </c>
      <c r="H873" s="265"/>
      <c r="I873" s="38"/>
      <c r="J873" s="38"/>
      <c r="K873" s="38"/>
      <c r="L873" s="38"/>
      <c r="M873" s="13"/>
      <c r="N873" s="13"/>
      <c r="O873" s="13"/>
    </row>
    <row r="874" spans="2:16" ht="24.95" customHeight="1" x14ac:dyDescent="0.2">
      <c r="B874" s="37"/>
      <c r="C874" s="38"/>
      <c r="D874" s="38"/>
      <c r="E874" s="38"/>
      <c r="F874" s="57"/>
      <c r="G874" s="37"/>
      <c r="H874" s="37"/>
      <c r="I874" s="38"/>
      <c r="J874" s="38"/>
      <c r="K874" s="38"/>
      <c r="L874" s="38"/>
      <c r="M874" s="13"/>
      <c r="N874" s="13"/>
      <c r="O874" s="13"/>
      <c r="P874" s="58"/>
    </row>
    <row r="875" spans="2:16" ht="24.95" customHeight="1" x14ac:dyDescent="0.2">
      <c r="B875" s="37"/>
      <c r="C875" s="38"/>
      <c r="D875" s="38"/>
      <c r="E875" s="38"/>
      <c r="F875" s="57"/>
      <c r="G875" s="37"/>
      <c r="H875" s="37"/>
      <c r="I875" s="38"/>
      <c r="J875" s="38"/>
      <c r="K875" s="38"/>
      <c r="L875" s="38"/>
      <c r="M875" s="13"/>
      <c r="N875" s="13"/>
      <c r="O875" s="13"/>
      <c r="P875" s="58"/>
    </row>
    <row r="876" spans="2:16" ht="24.95" customHeight="1" x14ac:dyDescent="0.2">
      <c r="B876" s="37"/>
      <c r="C876" s="38"/>
      <c r="D876" s="38"/>
      <c r="E876" s="38"/>
      <c r="F876" s="57"/>
      <c r="G876" s="37"/>
      <c r="H876" s="37"/>
      <c r="I876" s="38"/>
      <c r="J876" s="38"/>
      <c r="K876" s="38"/>
      <c r="L876" s="38"/>
      <c r="M876" s="13"/>
      <c r="N876" s="13"/>
      <c r="O876" s="13"/>
      <c r="P876" s="58"/>
    </row>
    <row r="877" spans="2:16" ht="24.95" customHeight="1" x14ac:dyDescent="0.2">
      <c r="B877" s="37"/>
      <c r="C877" s="38"/>
      <c r="D877" s="38"/>
      <c r="E877" s="38"/>
      <c r="F877" s="57"/>
      <c r="G877" s="37"/>
      <c r="H877" s="37"/>
      <c r="I877" s="38"/>
      <c r="J877" s="38"/>
      <c r="K877" s="38"/>
      <c r="L877" s="38"/>
      <c r="M877" s="13"/>
      <c r="N877" s="13"/>
      <c r="O877" s="13"/>
      <c r="P877" s="58"/>
    </row>
    <row r="878" spans="2:16" ht="24.95" customHeight="1" x14ac:dyDescent="0.2">
      <c r="B878" s="37"/>
      <c r="C878" s="38"/>
      <c r="D878" s="38"/>
      <c r="E878" s="38"/>
      <c r="F878" s="57"/>
      <c r="G878" s="37"/>
      <c r="H878" s="37"/>
      <c r="I878" s="38"/>
      <c r="J878" s="38"/>
      <c r="K878" s="38"/>
      <c r="L878" s="38"/>
      <c r="M878" s="13"/>
      <c r="N878" s="13"/>
      <c r="O878" s="13"/>
      <c r="P878" s="58"/>
    </row>
    <row r="879" spans="2:16" ht="24.95" customHeight="1" x14ac:dyDescent="0.2">
      <c r="B879" s="37"/>
      <c r="C879" s="38"/>
      <c r="D879" s="38"/>
      <c r="E879" s="38"/>
      <c r="F879" s="57"/>
      <c r="G879" s="37"/>
      <c r="H879" s="37"/>
      <c r="I879" s="38"/>
      <c r="J879" s="38"/>
      <c r="K879" s="38"/>
      <c r="L879" s="38"/>
      <c r="M879" s="13"/>
      <c r="N879" s="13"/>
      <c r="O879" s="13"/>
      <c r="P879" s="58"/>
    </row>
    <row r="880" spans="2:16" ht="24.95" customHeight="1" x14ac:dyDescent="0.2">
      <c r="B880" s="37"/>
      <c r="C880" s="38"/>
      <c r="D880" s="38"/>
      <c r="E880" s="38"/>
      <c r="F880" s="57"/>
      <c r="G880" s="37"/>
      <c r="H880" s="37"/>
      <c r="I880" s="38"/>
      <c r="J880" s="38"/>
      <c r="K880" s="38"/>
      <c r="L880" s="38"/>
      <c r="M880" s="13"/>
      <c r="N880" s="13"/>
      <c r="O880" s="13"/>
      <c r="P880" s="58"/>
    </row>
    <row r="881" spans="2:16" ht="24.95" customHeight="1" x14ac:dyDescent="0.2"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58"/>
      <c r="N881" s="58"/>
      <c r="O881" s="58"/>
      <c r="P881" s="58"/>
    </row>
    <row r="882" spans="2:16" ht="24.95" customHeight="1" x14ac:dyDescent="0.2"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</row>
    <row r="883" spans="2:16" ht="24.95" customHeight="1" x14ac:dyDescent="0.2"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</row>
    <row r="884" spans="2:16" ht="24.95" customHeight="1" x14ac:dyDescent="0.2"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</row>
    <row r="885" spans="2:16" ht="24.95" customHeight="1" x14ac:dyDescent="0.2"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</row>
    <row r="886" spans="2:16" ht="24.95" customHeight="1" x14ac:dyDescent="0.2"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</row>
    <row r="887" spans="2:16" ht="24.95" customHeight="1" x14ac:dyDescent="0.2"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</row>
    <row r="888" spans="2:16" ht="24.95" customHeight="1" x14ac:dyDescent="0.2"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</row>
    <row r="889" spans="2:16" ht="24.95" customHeight="1" x14ac:dyDescent="0.2"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</row>
    <row r="890" spans="2:16" ht="24.95" customHeight="1" x14ac:dyDescent="0.2"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</row>
    <row r="891" spans="2:16" ht="24.95" customHeight="1" x14ac:dyDescent="0.2"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</row>
    <row r="892" spans="2:16" ht="24.95" customHeight="1" x14ac:dyDescent="0.2"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</row>
    <row r="893" spans="2:16" ht="24.95" customHeight="1" x14ac:dyDescent="0.2"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</row>
    <row r="894" spans="2:16" ht="24.95" customHeight="1" x14ac:dyDescent="0.2"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</row>
    <row r="895" spans="2:16" ht="24.95" customHeight="1" x14ac:dyDescent="0.2">
      <c r="B895" s="266" t="s">
        <v>15</v>
      </c>
      <c r="C895" s="266"/>
      <c r="D895" s="266"/>
      <c r="E895" s="266"/>
      <c r="F895" s="266"/>
      <c r="G895" s="266"/>
      <c r="H895" s="266"/>
      <c r="I895" s="266"/>
      <c r="J895" s="266"/>
    </row>
    <row r="896" spans="2:16" ht="24.95" customHeight="1" x14ac:dyDescent="0.2">
      <c r="B896" s="139" t="s">
        <v>35</v>
      </c>
      <c r="C896" s="267" t="s">
        <v>40</v>
      </c>
      <c r="D896" s="267"/>
      <c r="E896" s="267" t="s">
        <v>41</v>
      </c>
      <c r="F896" s="267"/>
      <c r="G896" s="267" t="s">
        <v>42</v>
      </c>
      <c r="H896" s="267"/>
      <c r="I896" s="267" t="s">
        <v>89</v>
      </c>
      <c r="J896" s="267"/>
      <c r="L896" s="39"/>
    </row>
    <row r="897" spans="2:16" ht="24.95" customHeight="1" x14ac:dyDescent="0.2">
      <c r="B897" s="235" t="s">
        <v>159</v>
      </c>
      <c r="C897" s="274">
        <v>712108</v>
      </c>
      <c r="D897" s="274"/>
      <c r="E897" s="274">
        <v>31776</v>
      </c>
      <c r="F897" s="274"/>
      <c r="G897" s="260">
        <v>743884</v>
      </c>
      <c r="H897" s="260"/>
      <c r="I897" s="276">
        <v>0.13441531493749001</v>
      </c>
      <c r="J897" s="276"/>
    </row>
    <row r="898" spans="2:16" ht="24.95" customHeight="1" x14ac:dyDescent="0.2">
      <c r="B898" s="235" t="s">
        <v>160</v>
      </c>
      <c r="C898" s="263">
        <v>777538</v>
      </c>
      <c r="D898" s="263"/>
      <c r="E898" s="263">
        <v>46177</v>
      </c>
      <c r="F898" s="263"/>
      <c r="G898" s="260">
        <v>823715</v>
      </c>
      <c r="H898" s="260"/>
      <c r="I898" s="272">
        <v>0.15788893192827999</v>
      </c>
      <c r="J898" s="272"/>
    </row>
    <row r="899" spans="2:16" ht="24.95" customHeight="1" x14ac:dyDescent="0.2">
      <c r="B899" s="103" t="s">
        <v>43</v>
      </c>
      <c r="C899" s="264">
        <f>(C898-C897)/C897</f>
        <v>9.1882130238671658E-2</v>
      </c>
      <c r="D899" s="264"/>
      <c r="E899" s="264">
        <f>(E898-E897)/E897</f>
        <v>0.45320367573011078</v>
      </c>
      <c r="F899" s="264"/>
      <c r="G899" s="264">
        <f>(G898-G897)/G897</f>
        <v>0.10731646331954982</v>
      </c>
      <c r="H899" s="264"/>
      <c r="I899" s="264">
        <f>(I898-I897)/I897</f>
        <v>0.17463498859267942</v>
      </c>
      <c r="J899" s="264"/>
    </row>
    <row r="900" spans="2:16" ht="24.95" customHeight="1" x14ac:dyDescent="0.2">
      <c r="B900" s="37"/>
      <c r="C900" s="38"/>
      <c r="D900" s="38"/>
      <c r="E900" s="38"/>
      <c r="F900" s="57"/>
      <c r="G900" s="37"/>
      <c r="H900" s="37"/>
      <c r="I900" s="38"/>
      <c r="J900" s="38"/>
      <c r="K900" s="38"/>
      <c r="L900" s="38"/>
      <c r="M900" s="13"/>
      <c r="N900" s="13"/>
      <c r="O900" s="13"/>
      <c r="P900" s="58"/>
    </row>
    <row r="901" spans="2:16" ht="24.95" customHeight="1" x14ac:dyDescent="0.2">
      <c r="B901" s="37"/>
      <c r="C901" s="38"/>
      <c r="D901" s="38"/>
      <c r="E901" s="38"/>
      <c r="F901" s="57"/>
      <c r="G901" s="37"/>
      <c r="H901" s="37"/>
      <c r="I901" s="38"/>
      <c r="J901" s="38"/>
      <c r="K901" s="38"/>
      <c r="L901" s="38"/>
      <c r="M901" s="13"/>
      <c r="N901" s="13"/>
      <c r="O901" s="13"/>
      <c r="P901" s="58"/>
    </row>
    <row r="902" spans="2:16" ht="24.95" customHeight="1" x14ac:dyDescent="0.2">
      <c r="B902" s="37"/>
      <c r="C902" s="38"/>
      <c r="D902" s="38"/>
      <c r="E902" s="38"/>
      <c r="F902" s="57"/>
      <c r="G902" s="37"/>
      <c r="H902" s="37"/>
      <c r="I902" s="38"/>
      <c r="J902" s="38"/>
      <c r="K902" s="38"/>
      <c r="L902" s="38"/>
      <c r="M902" s="13"/>
      <c r="N902" s="13"/>
      <c r="O902" s="13"/>
      <c r="P902" s="58"/>
    </row>
    <row r="903" spans="2:16" ht="24.95" customHeight="1" x14ac:dyDescent="0.2">
      <c r="B903" s="37"/>
      <c r="C903" s="38"/>
      <c r="D903" s="38"/>
      <c r="E903" s="38"/>
      <c r="F903" s="57"/>
      <c r="G903" s="37"/>
      <c r="H903" s="37"/>
      <c r="I903" s="38"/>
      <c r="J903" s="38"/>
      <c r="K903" s="38"/>
      <c r="L903" s="38"/>
      <c r="M903" s="13"/>
      <c r="N903" s="13"/>
      <c r="O903" s="13"/>
      <c r="P903" s="58"/>
    </row>
    <row r="904" spans="2:16" ht="24.95" customHeight="1" x14ac:dyDescent="0.2">
      <c r="B904" s="37"/>
      <c r="C904" s="38"/>
      <c r="D904" s="38"/>
      <c r="E904" s="38"/>
      <c r="F904" s="57"/>
      <c r="G904" s="37"/>
      <c r="H904" s="37"/>
      <c r="I904" s="38"/>
      <c r="J904" s="38"/>
      <c r="K904" s="38"/>
      <c r="L904" s="38"/>
      <c r="M904" s="13"/>
      <c r="N904" s="13"/>
      <c r="O904" s="13"/>
      <c r="P904" s="58"/>
    </row>
    <row r="905" spans="2:16" ht="24.95" customHeight="1" x14ac:dyDescent="0.2"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13"/>
      <c r="N905" s="13"/>
      <c r="O905" s="13"/>
      <c r="P905" s="58"/>
    </row>
    <row r="906" spans="2:16" ht="24.95" customHeight="1" x14ac:dyDescent="0.2"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13"/>
      <c r="N906" s="13"/>
      <c r="O906" s="13"/>
      <c r="P906" s="58"/>
    </row>
    <row r="907" spans="2:16" ht="24.95" customHeight="1" x14ac:dyDescent="0.2"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58"/>
      <c r="N907" s="58"/>
      <c r="O907" s="58"/>
      <c r="P907" s="58"/>
    </row>
    <row r="908" spans="2:16" ht="24.95" customHeight="1" x14ac:dyDescent="0.2"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58"/>
      <c r="N908" s="58"/>
      <c r="O908" s="58"/>
      <c r="P908" s="58"/>
    </row>
    <row r="909" spans="2:16" ht="24.95" customHeight="1" x14ac:dyDescent="0.2"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</row>
    <row r="910" spans="2:16" ht="24.95" customHeight="1" x14ac:dyDescent="0.2"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</row>
    <row r="911" spans="2:16" ht="24.95" customHeight="1" x14ac:dyDescent="0.2"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</row>
    <row r="912" spans="2:16" ht="24.95" customHeight="1" x14ac:dyDescent="0.2"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</row>
    <row r="913" spans="2:16" ht="24.95" customHeight="1" x14ac:dyDescent="0.2"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</row>
    <row r="914" spans="2:16" ht="24.95" customHeight="1" x14ac:dyDescent="0.2"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</row>
    <row r="915" spans="2:16" ht="24.95" customHeight="1" x14ac:dyDescent="0.2"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</row>
    <row r="916" spans="2:16" ht="24.95" customHeight="1" x14ac:dyDescent="0.2"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</row>
    <row r="917" spans="2:16" ht="24.95" customHeight="1" x14ac:dyDescent="0.2"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</row>
    <row r="918" spans="2:16" ht="24.95" customHeight="1" x14ac:dyDescent="0.2"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P918" s="58"/>
    </row>
    <row r="919" spans="2:16" ht="24.95" customHeight="1" x14ac:dyDescent="0.2"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22"/>
      <c r="P919" s="58"/>
    </row>
    <row r="920" spans="2:16" s="58" customFormat="1" ht="24.95" customHeight="1" x14ac:dyDescent="0.2"/>
    <row r="921" spans="2:16" s="58" customFormat="1" ht="24.95" customHeight="1" x14ac:dyDescent="0.2"/>
    <row r="922" spans="2:16" s="58" customFormat="1" ht="24.95" customHeight="1" x14ac:dyDescent="0.2"/>
    <row r="923" spans="2:16" s="58" customFormat="1" ht="24.95" customHeight="1" x14ac:dyDescent="0.2"/>
    <row r="924" spans="2:16" s="58" customFormat="1" ht="24.95" customHeight="1" x14ac:dyDescent="0.2"/>
    <row r="925" spans="2:16" s="58" customFormat="1" ht="24.95" customHeight="1" x14ac:dyDescent="0.2"/>
    <row r="926" spans="2:16" s="58" customFormat="1" ht="24.95" customHeight="1" x14ac:dyDescent="0.2"/>
    <row r="927" spans="2:16" s="58" customFormat="1" ht="24.95" customHeight="1" x14ac:dyDescent="0.2"/>
    <row r="928" spans="2:16" s="58" customFormat="1" ht="24.95" customHeight="1" x14ac:dyDescent="0.2"/>
    <row r="929" spans="2:13" s="58" customFormat="1" ht="24.95" customHeight="1" x14ac:dyDescent="0.2">
      <c r="M929" s="22">
        <v>11</v>
      </c>
    </row>
    <row r="930" spans="2:13" ht="25.5" customHeight="1" x14ac:dyDescent="0.2">
      <c r="B930" s="285" t="s">
        <v>121</v>
      </c>
      <c r="C930" s="285"/>
      <c r="D930" s="285"/>
      <c r="E930" s="285"/>
      <c r="F930" s="285"/>
      <c r="G930" s="285"/>
      <c r="H930" s="285"/>
      <c r="I930" s="285"/>
      <c r="J930" s="285"/>
      <c r="K930" s="285"/>
      <c r="L930" s="285"/>
      <c r="M930" s="285"/>
    </row>
    <row r="931" spans="2:13" ht="15" customHeight="1" x14ac:dyDescent="0.2"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</row>
    <row r="932" spans="2:13" ht="25.5" customHeight="1" x14ac:dyDescent="0.2">
      <c r="B932" s="285" t="s">
        <v>92</v>
      </c>
      <c r="C932" s="285"/>
      <c r="D932" s="285"/>
      <c r="E932" s="285"/>
      <c r="F932" s="285"/>
      <c r="G932" s="285"/>
      <c r="H932" s="285"/>
      <c r="I932" s="285"/>
      <c r="J932" s="285"/>
      <c r="K932" s="285"/>
      <c r="L932" s="285"/>
      <c r="M932" s="285"/>
    </row>
    <row r="933" spans="2:13" ht="15" customHeight="1" x14ac:dyDescent="0.2">
      <c r="B933" s="56"/>
      <c r="C933" s="56"/>
      <c r="D933" s="56"/>
      <c r="E933" s="56"/>
      <c r="F933" s="56"/>
      <c r="G933" s="56"/>
    </row>
    <row r="934" spans="2:13" ht="24.95" customHeight="1" x14ac:dyDescent="0.2">
      <c r="B934" s="291" t="s">
        <v>116</v>
      </c>
      <c r="C934" s="291"/>
      <c r="D934" s="291"/>
      <c r="E934" s="291"/>
      <c r="F934" s="291"/>
      <c r="G934" s="291"/>
      <c r="H934" s="291"/>
      <c r="I934" s="291"/>
      <c r="J934" s="291"/>
    </row>
    <row r="935" spans="2:13" ht="24.95" customHeight="1" x14ac:dyDescent="0.2">
      <c r="B935" s="270" t="s">
        <v>36</v>
      </c>
      <c r="C935" s="290" t="s">
        <v>47</v>
      </c>
      <c r="D935" s="290"/>
      <c r="E935" s="290"/>
      <c r="F935" s="290" t="s">
        <v>48</v>
      </c>
      <c r="G935" s="290"/>
      <c r="H935" s="290"/>
      <c r="I935" s="135" t="s">
        <v>52</v>
      </c>
      <c r="J935" s="137" t="s">
        <v>53</v>
      </c>
      <c r="M935" s="44"/>
    </row>
    <row r="936" spans="2:13" ht="24.95" customHeight="1" x14ac:dyDescent="0.2">
      <c r="B936" s="271"/>
      <c r="C936" s="133" t="s">
        <v>66</v>
      </c>
      <c r="D936" s="133" t="s">
        <v>67</v>
      </c>
      <c r="E936" s="183" t="s">
        <v>68</v>
      </c>
      <c r="F936" s="133" t="s">
        <v>69</v>
      </c>
      <c r="G936" s="133" t="s">
        <v>70</v>
      </c>
      <c r="H936" s="134" t="s">
        <v>71</v>
      </c>
      <c r="I936" s="136" t="s">
        <v>85</v>
      </c>
      <c r="J936" s="138" t="s">
        <v>86</v>
      </c>
      <c r="K936" s="19"/>
      <c r="M936" s="44"/>
    </row>
    <row r="937" spans="2:13" ht="24.95" customHeight="1" x14ac:dyDescent="0.2">
      <c r="B937" s="131" t="s">
        <v>114</v>
      </c>
      <c r="C937" s="236">
        <v>9115</v>
      </c>
      <c r="D937" s="236">
        <v>437</v>
      </c>
      <c r="E937" s="244">
        <v>9552</v>
      </c>
      <c r="F937" s="236">
        <v>22298</v>
      </c>
      <c r="G937" s="236">
        <v>871</v>
      </c>
      <c r="H937" s="245">
        <v>23169</v>
      </c>
      <c r="I937" s="246">
        <v>0.1229582565</v>
      </c>
      <c r="J937" s="247">
        <v>2.4255653266331998</v>
      </c>
      <c r="K937" s="46"/>
      <c r="M937" s="44"/>
    </row>
    <row r="938" spans="2:13" ht="24.95" customHeight="1" x14ac:dyDescent="0.2">
      <c r="B938" s="131" t="s">
        <v>5</v>
      </c>
      <c r="C938" s="236">
        <v>8157</v>
      </c>
      <c r="D938" s="236">
        <v>2881</v>
      </c>
      <c r="E938" s="244">
        <v>11038</v>
      </c>
      <c r="F938" s="236">
        <v>19677</v>
      </c>
      <c r="G938" s="236">
        <v>5438</v>
      </c>
      <c r="H938" s="245">
        <v>25115</v>
      </c>
      <c r="I938" s="246">
        <v>0.18644974719999999</v>
      </c>
      <c r="J938" s="247">
        <v>2.2753216162348</v>
      </c>
      <c r="K938" s="46"/>
      <c r="M938" s="44"/>
    </row>
    <row r="939" spans="2:13" ht="24.95" customHeight="1" x14ac:dyDescent="0.2">
      <c r="B939" s="131" t="s">
        <v>22</v>
      </c>
      <c r="C939" s="236">
        <v>12326</v>
      </c>
      <c r="D939" s="236">
        <v>964</v>
      </c>
      <c r="E939" s="244">
        <v>13290</v>
      </c>
      <c r="F939" s="236">
        <v>33431</v>
      </c>
      <c r="G939" s="236">
        <v>2217</v>
      </c>
      <c r="H939" s="245">
        <v>35648</v>
      </c>
      <c r="I939" s="246">
        <v>0.1996443436</v>
      </c>
      <c r="J939" s="247">
        <v>2.6823175319788999</v>
      </c>
      <c r="K939" s="46"/>
      <c r="M939" s="44"/>
    </row>
    <row r="940" spans="2:13" ht="24.95" customHeight="1" x14ac:dyDescent="0.2">
      <c r="B940" s="131" t="s">
        <v>7</v>
      </c>
      <c r="C940" s="236">
        <v>2651</v>
      </c>
      <c r="D940" s="236">
        <v>279</v>
      </c>
      <c r="E940" s="244">
        <v>2930</v>
      </c>
      <c r="F940" s="236">
        <v>7135</v>
      </c>
      <c r="G940" s="236">
        <v>1105</v>
      </c>
      <c r="H940" s="245">
        <v>8240</v>
      </c>
      <c r="I940" s="246">
        <v>0.1977726575</v>
      </c>
      <c r="J940" s="247">
        <v>2.8122866894198002</v>
      </c>
      <c r="K940" s="46"/>
      <c r="M940" s="44"/>
    </row>
    <row r="941" spans="2:13" ht="24.95" customHeight="1" x14ac:dyDescent="0.2">
      <c r="B941" s="131" t="s">
        <v>8</v>
      </c>
      <c r="C941" s="236">
        <v>6536</v>
      </c>
      <c r="D941" s="236">
        <v>2552</v>
      </c>
      <c r="E941" s="244">
        <v>9088</v>
      </c>
      <c r="F941" s="236">
        <v>13628</v>
      </c>
      <c r="G941" s="236">
        <v>4225</v>
      </c>
      <c r="H941" s="245">
        <v>17853</v>
      </c>
      <c r="I941" s="246">
        <v>0.19660302399999999</v>
      </c>
      <c r="J941" s="247">
        <v>1.9644586267605999</v>
      </c>
      <c r="K941" s="46"/>
      <c r="M941" s="44"/>
    </row>
    <row r="942" spans="2:13" ht="24.95" customHeight="1" x14ac:dyDescent="0.2">
      <c r="B942" s="131" t="s">
        <v>9</v>
      </c>
      <c r="C942" s="236">
        <v>3405</v>
      </c>
      <c r="D942" s="236">
        <v>411</v>
      </c>
      <c r="E942" s="244">
        <v>3816</v>
      </c>
      <c r="F942" s="236">
        <v>9292</v>
      </c>
      <c r="G942" s="236">
        <v>1251</v>
      </c>
      <c r="H942" s="245">
        <v>10543</v>
      </c>
      <c r="I942" s="246">
        <v>0.1619508449</v>
      </c>
      <c r="J942" s="247">
        <v>2.7628406708595001</v>
      </c>
      <c r="K942" s="46"/>
      <c r="M942" s="44"/>
    </row>
    <row r="943" spans="2:13" ht="24.95" customHeight="1" x14ac:dyDescent="0.2">
      <c r="B943" s="131" t="s">
        <v>10</v>
      </c>
      <c r="C943" s="236">
        <v>4692</v>
      </c>
      <c r="D943" s="236">
        <v>107</v>
      </c>
      <c r="E943" s="244">
        <v>4799</v>
      </c>
      <c r="F943" s="236">
        <v>22386</v>
      </c>
      <c r="G943" s="236">
        <v>237</v>
      </c>
      <c r="H943" s="245">
        <v>22623</v>
      </c>
      <c r="I943" s="246">
        <v>0.24895882929999999</v>
      </c>
      <c r="J943" s="247">
        <v>4.7141071056469999</v>
      </c>
      <c r="K943" s="46"/>
      <c r="M943" s="44"/>
    </row>
    <row r="944" spans="2:13" ht="24.95" customHeight="1" x14ac:dyDescent="0.2">
      <c r="B944" s="131" t="s">
        <v>11</v>
      </c>
      <c r="C944" s="236">
        <v>2498</v>
      </c>
      <c r="D944" s="236">
        <v>714</v>
      </c>
      <c r="E944" s="244">
        <v>3212</v>
      </c>
      <c r="F944" s="236">
        <v>7484</v>
      </c>
      <c r="G944" s="236">
        <v>1209</v>
      </c>
      <c r="H944" s="245">
        <v>8693</v>
      </c>
      <c r="I944" s="246">
        <v>0.2246949959</v>
      </c>
      <c r="J944" s="247">
        <v>2.7064134495641001</v>
      </c>
      <c r="K944" s="46"/>
      <c r="M944" s="47"/>
    </row>
    <row r="945" spans="2:15" ht="24.95" customHeight="1" x14ac:dyDescent="0.2">
      <c r="B945" s="131" t="s">
        <v>12</v>
      </c>
      <c r="C945" s="236">
        <v>6903</v>
      </c>
      <c r="D945" s="236">
        <v>172</v>
      </c>
      <c r="E945" s="244">
        <v>7075</v>
      </c>
      <c r="F945" s="236">
        <v>14700</v>
      </c>
      <c r="G945" s="236">
        <v>299</v>
      </c>
      <c r="H945" s="245">
        <v>14999</v>
      </c>
      <c r="I945" s="246">
        <v>0.18817590810000001</v>
      </c>
      <c r="J945" s="247">
        <v>2.12</v>
      </c>
      <c r="K945" s="46"/>
      <c r="M945" s="47"/>
    </row>
    <row r="946" spans="2:15" ht="24.95" customHeight="1" x14ac:dyDescent="0.2">
      <c r="B946" s="132" t="s">
        <v>14</v>
      </c>
      <c r="C946" s="228">
        <v>56283</v>
      </c>
      <c r="D946" s="228">
        <v>8517</v>
      </c>
      <c r="E946" s="248">
        <v>64800</v>
      </c>
      <c r="F946" s="228">
        <v>150031</v>
      </c>
      <c r="G946" s="228">
        <v>16852</v>
      </c>
      <c r="H946" s="249">
        <v>166883</v>
      </c>
      <c r="I946" s="250">
        <v>0.1836855157</v>
      </c>
      <c r="J946" s="251">
        <v>2.5753549382715999</v>
      </c>
      <c r="M946" s="47"/>
    </row>
    <row r="947" spans="2:15" ht="24.95" customHeight="1" x14ac:dyDescent="0.2">
      <c r="B947" s="213"/>
    </row>
    <row r="948" spans="2:15" ht="24.95" customHeight="1" x14ac:dyDescent="0.2"/>
    <row r="949" spans="2:15" s="26" customFormat="1" ht="24.95" customHeight="1" x14ac:dyDescent="0.2"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</row>
    <row r="950" spans="2:15" ht="24.95" customHeight="1" x14ac:dyDescent="0.2"/>
    <row r="951" spans="2:15" ht="24.95" customHeight="1" x14ac:dyDescent="0.2">
      <c r="B951" s="64"/>
      <c r="C951" s="64"/>
      <c r="D951" s="64"/>
      <c r="E951" s="64"/>
      <c r="G951" s="64"/>
      <c r="H951" s="64"/>
      <c r="I951" s="64"/>
      <c r="J951" s="64"/>
    </row>
    <row r="952" spans="2:15" ht="24.95" customHeight="1" x14ac:dyDescent="0.2">
      <c r="B952" s="64"/>
      <c r="C952" s="64"/>
      <c r="D952" s="64"/>
      <c r="E952" s="64"/>
      <c r="G952" s="64"/>
      <c r="H952" s="64"/>
      <c r="I952" s="64"/>
      <c r="J952" s="64"/>
    </row>
    <row r="953" spans="2:15" ht="24.95" customHeight="1" x14ac:dyDescent="0.2">
      <c r="B953" s="64"/>
      <c r="C953" s="64"/>
      <c r="D953" s="64"/>
      <c r="E953" s="64"/>
      <c r="G953" s="64"/>
      <c r="H953" s="64"/>
      <c r="I953" s="64"/>
      <c r="J953" s="64"/>
    </row>
    <row r="954" spans="2:15" ht="24.95" customHeight="1" x14ac:dyDescent="0.2">
      <c r="B954" s="64"/>
      <c r="C954" s="64"/>
      <c r="D954" s="64"/>
      <c r="E954" s="64"/>
      <c r="G954" s="64"/>
      <c r="H954" s="64"/>
      <c r="I954" s="64"/>
      <c r="J954" s="64"/>
    </row>
    <row r="955" spans="2:15" ht="24.95" customHeight="1" x14ac:dyDescent="0.2">
      <c r="B955" s="64"/>
      <c r="C955" s="64"/>
      <c r="D955" s="64"/>
      <c r="E955" s="64"/>
      <c r="G955" s="64"/>
      <c r="H955" s="64"/>
      <c r="I955" s="64"/>
      <c r="J955" s="64"/>
    </row>
    <row r="956" spans="2:15" ht="24.95" customHeight="1" x14ac:dyDescent="0.2">
      <c r="B956" s="64"/>
      <c r="C956" s="64"/>
      <c r="D956" s="64"/>
      <c r="E956" s="64"/>
      <c r="G956" s="64"/>
      <c r="H956" s="64"/>
      <c r="I956" s="64"/>
      <c r="J956" s="64"/>
    </row>
    <row r="957" spans="2:15" ht="24.95" customHeight="1" x14ac:dyDescent="0.2">
      <c r="B957" s="64"/>
      <c r="C957" s="64"/>
      <c r="D957" s="64"/>
      <c r="E957" s="64"/>
      <c r="G957" s="64"/>
      <c r="H957" s="64"/>
      <c r="I957" s="64"/>
      <c r="J957" s="64"/>
    </row>
    <row r="958" spans="2:15" ht="24.95" customHeight="1" x14ac:dyDescent="0.2">
      <c r="B958" s="64"/>
      <c r="C958" s="64"/>
      <c r="D958" s="64"/>
      <c r="E958" s="64"/>
      <c r="G958" s="64"/>
      <c r="H958" s="64"/>
      <c r="I958" s="64"/>
      <c r="J958" s="64"/>
    </row>
    <row r="959" spans="2:15" ht="24.95" customHeight="1" x14ac:dyDescent="0.2">
      <c r="B959" s="64"/>
      <c r="C959" s="64"/>
      <c r="D959" s="64"/>
      <c r="E959" s="64"/>
      <c r="G959" s="64"/>
      <c r="H959" s="64"/>
      <c r="I959" s="64"/>
      <c r="J959" s="64"/>
    </row>
    <row r="960" spans="2:15" ht="25.5" customHeight="1" x14ac:dyDescent="0.2">
      <c r="B960" s="278" t="s">
        <v>167</v>
      </c>
      <c r="C960" s="278"/>
      <c r="D960" s="278"/>
      <c r="E960" s="278"/>
      <c r="F960" s="278"/>
      <c r="G960" s="278"/>
      <c r="H960" s="278"/>
      <c r="I960" s="278"/>
      <c r="J960" s="278"/>
      <c r="K960" s="278"/>
      <c r="L960" s="278"/>
      <c r="M960" s="278"/>
    </row>
    <row r="961" spans="2:15" s="13" customFormat="1" ht="15" customHeight="1" x14ac:dyDescent="0.2">
      <c r="B961" s="149"/>
      <c r="C961" s="149"/>
      <c r="D961" s="149"/>
      <c r="E961" s="149"/>
      <c r="F961" s="149"/>
      <c r="G961" s="149"/>
    </row>
    <row r="962" spans="2:15" ht="24.95" customHeight="1" x14ac:dyDescent="0.2">
      <c r="B962" s="275" t="s">
        <v>13</v>
      </c>
      <c r="C962" s="275"/>
      <c r="D962" s="275"/>
      <c r="E962" s="275"/>
      <c r="F962" s="275"/>
      <c r="G962" s="275"/>
      <c r="H962" s="275"/>
      <c r="I962" s="38"/>
      <c r="J962" s="38"/>
      <c r="K962" s="38"/>
      <c r="L962" s="38"/>
      <c r="M962" s="13"/>
      <c r="N962" s="13"/>
      <c r="O962" s="13"/>
    </row>
    <row r="963" spans="2:15" ht="24.95" customHeight="1" x14ac:dyDescent="0.2">
      <c r="B963" s="130" t="s">
        <v>35</v>
      </c>
      <c r="C963" s="268" t="s">
        <v>62</v>
      </c>
      <c r="D963" s="268"/>
      <c r="E963" s="268" t="s">
        <v>110</v>
      </c>
      <c r="F963" s="268"/>
      <c r="G963" s="268" t="s">
        <v>0</v>
      </c>
      <c r="H963" s="268"/>
      <c r="I963" s="38"/>
      <c r="J963" s="38"/>
      <c r="K963" s="38"/>
      <c r="L963" s="38"/>
      <c r="M963" s="13"/>
      <c r="N963" s="13"/>
      <c r="O963" s="13"/>
    </row>
    <row r="964" spans="2:15" ht="24.95" customHeight="1" x14ac:dyDescent="0.2">
      <c r="B964" s="235" t="s">
        <v>176</v>
      </c>
      <c r="C964" s="274">
        <v>40733</v>
      </c>
      <c r="D964" s="274"/>
      <c r="E964" s="274">
        <v>4051</v>
      </c>
      <c r="F964" s="274"/>
      <c r="G964" s="260">
        <v>44784</v>
      </c>
      <c r="H964" s="262"/>
      <c r="I964" s="38"/>
      <c r="J964" s="38"/>
      <c r="K964" s="38"/>
      <c r="L964" s="38"/>
      <c r="M964" s="13"/>
      <c r="N964" s="13"/>
      <c r="O964" s="13"/>
    </row>
    <row r="965" spans="2:15" ht="24.95" customHeight="1" x14ac:dyDescent="0.2">
      <c r="B965" s="235" t="s">
        <v>156</v>
      </c>
      <c r="C965" s="263">
        <v>56283</v>
      </c>
      <c r="D965" s="263"/>
      <c r="E965" s="263">
        <v>8517</v>
      </c>
      <c r="F965" s="263"/>
      <c r="G965" s="260">
        <v>64800</v>
      </c>
      <c r="H965" s="262"/>
      <c r="I965" s="38"/>
      <c r="J965" s="38"/>
      <c r="K965" s="38"/>
      <c r="L965" s="38"/>
      <c r="M965" s="13"/>
      <c r="N965" s="13"/>
      <c r="O965" s="13"/>
    </row>
    <row r="966" spans="2:15" ht="24.95" customHeight="1" x14ac:dyDescent="0.2">
      <c r="B966" s="111" t="s">
        <v>43</v>
      </c>
      <c r="C966" s="265">
        <f>(C965-C964)/C964</f>
        <v>0.38175435150860482</v>
      </c>
      <c r="D966" s="265"/>
      <c r="E966" s="265">
        <f>(E965-E964)/E964</f>
        <v>1.1024438410269068</v>
      </c>
      <c r="F966" s="265"/>
      <c r="G966" s="265">
        <f>(G965-G964)/G964</f>
        <v>0.44694533762057875</v>
      </c>
      <c r="H966" s="265"/>
      <c r="I966" s="38"/>
      <c r="J966" s="38"/>
      <c r="K966" s="38"/>
      <c r="L966" s="38"/>
      <c r="M966" s="13"/>
      <c r="N966" s="13"/>
      <c r="O966" s="13"/>
    </row>
    <row r="967" spans="2:15" ht="24.95" customHeight="1" x14ac:dyDescent="0.2">
      <c r="B967" s="37"/>
      <c r="C967" s="38"/>
      <c r="D967" s="38"/>
      <c r="E967" s="38"/>
      <c r="F967" s="57"/>
      <c r="G967" s="37"/>
      <c r="H967" s="37"/>
      <c r="I967" s="38"/>
      <c r="J967" s="38"/>
      <c r="K967" s="38"/>
      <c r="L967" s="38"/>
      <c r="M967" s="13"/>
      <c r="N967" s="13"/>
      <c r="O967" s="13"/>
    </row>
    <row r="968" spans="2:15" ht="24.95" customHeight="1" x14ac:dyDescent="0.2">
      <c r="B968" s="37"/>
      <c r="C968" s="38"/>
      <c r="D968" s="38"/>
      <c r="E968" s="38"/>
      <c r="F968" s="57"/>
      <c r="G968" s="37"/>
      <c r="H968" s="37"/>
      <c r="I968" s="38"/>
      <c r="J968" s="38"/>
      <c r="K968" s="38"/>
      <c r="L968" s="38"/>
      <c r="M968" s="13"/>
      <c r="N968" s="13"/>
      <c r="O968" s="13"/>
    </row>
    <row r="969" spans="2:15" ht="24.95" customHeight="1" x14ac:dyDescent="0.2">
      <c r="B969" s="37"/>
      <c r="C969" s="38"/>
      <c r="D969" s="38"/>
      <c r="E969" s="38"/>
      <c r="F969" s="57"/>
      <c r="G969" s="37"/>
      <c r="H969" s="37"/>
      <c r="I969" s="38"/>
      <c r="J969" s="38"/>
      <c r="K969" s="38"/>
      <c r="L969" s="38"/>
      <c r="M969" s="13"/>
      <c r="N969" s="13"/>
      <c r="O969" s="13"/>
    </row>
    <row r="970" spans="2:15" ht="24.95" customHeight="1" x14ac:dyDescent="0.2">
      <c r="B970" s="37"/>
      <c r="C970" s="38"/>
      <c r="D970" s="38"/>
      <c r="E970" s="38"/>
      <c r="F970" s="57"/>
      <c r="G970" s="37"/>
      <c r="H970" s="37"/>
      <c r="I970" s="38"/>
      <c r="J970" s="38"/>
      <c r="K970" s="38"/>
      <c r="L970" s="38"/>
      <c r="M970" s="13"/>
      <c r="N970" s="13"/>
      <c r="O970" s="13"/>
    </row>
    <row r="971" spans="2:15" ht="24.95" customHeight="1" x14ac:dyDescent="0.2">
      <c r="B971" s="37"/>
      <c r="C971" s="38"/>
      <c r="D971" s="38"/>
      <c r="E971" s="38"/>
      <c r="F971" s="57"/>
      <c r="G971" s="37"/>
      <c r="H971" s="37"/>
      <c r="I971" s="38"/>
      <c r="J971" s="38"/>
      <c r="K971" s="38"/>
      <c r="L971" s="38"/>
      <c r="M971" s="13"/>
      <c r="N971" s="13"/>
      <c r="O971" s="13"/>
    </row>
    <row r="972" spans="2:15" ht="24.95" customHeight="1" x14ac:dyDescent="0.2">
      <c r="B972" s="37"/>
      <c r="C972" s="38"/>
      <c r="D972" s="38"/>
      <c r="E972" s="38"/>
      <c r="F972" s="57"/>
      <c r="G972" s="37"/>
      <c r="H972" s="37"/>
      <c r="I972" s="38"/>
      <c r="J972" s="38"/>
      <c r="K972" s="38"/>
      <c r="L972" s="38"/>
      <c r="M972" s="13"/>
      <c r="N972" s="13"/>
      <c r="O972" s="13"/>
    </row>
    <row r="973" spans="2:15" ht="24.95" customHeight="1" x14ac:dyDescent="0.2">
      <c r="B973" s="37"/>
      <c r="C973" s="38"/>
      <c r="D973" s="38"/>
      <c r="E973" s="38"/>
      <c r="F973" s="57"/>
      <c r="G973" s="37"/>
      <c r="H973" s="37"/>
      <c r="I973" s="38"/>
      <c r="J973" s="38"/>
      <c r="K973" s="38"/>
      <c r="L973" s="38"/>
      <c r="M973" s="13"/>
      <c r="N973" s="13"/>
      <c r="O973" s="13"/>
    </row>
    <row r="974" spans="2:15" ht="24.95" customHeight="1" x14ac:dyDescent="0.2">
      <c r="B974" s="288"/>
      <c r="C974" s="288"/>
      <c r="D974" s="288"/>
      <c r="E974" s="288"/>
      <c r="F974" s="288"/>
      <c r="G974" s="288"/>
      <c r="H974" s="288"/>
      <c r="I974" s="288"/>
      <c r="J974" s="288"/>
      <c r="K974" s="288"/>
      <c r="L974" s="288"/>
      <c r="M974" s="58"/>
      <c r="N974" s="58"/>
      <c r="O974" s="58"/>
    </row>
    <row r="975" spans="2:15" ht="24.95" customHeight="1" x14ac:dyDescent="0.2"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</row>
    <row r="976" spans="2:15" ht="24.95" customHeight="1" x14ac:dyDescent="0.2"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</row>
    <row r="977" spans="2:15" ht="24.95" customHeight="1" x14ac:dyDescent="0.2"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</row>
    <row r="978" spans="2:15" ht="24.95" customHeight="1" x14ac:dyDescent="0.2"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22"/>
    </row>
    <row r="979" spans="2:15" ht="24.95" customHeight="1" x14ac:dyDescent="0.2">
      <c r="B979" s="266" t="s">
        <v>15</v>
      </c>
      <c r="C979" s="266"/>
      <c r="D979" s="266"/>
      <c r="E979" s="266"/>
      <c r="F979" s="266"/>
      <c r="G979" s="266"/>
      <c r="H979" s="266"/>
      <c r="I979" s="266"/>
      <c r="J979" s="266"/>
    </row>
    <row r="980" spans="2:15" ht="24.95" customHeight="1" x14ac:dyDescent="0.2">
      <c r="B980" s="139" t="s">
        <v>35</v>
      </c>
      <c r="C980" s="267" t="s">
        <v>112</v>
      </c>
      <c r="D980" s="267"/>
      <c r="E980" s="267" t="s">
        <v>111</v>
      </c>
      <c r="F980" s="267"/>
      <c r="G980" s="267" t="s">
        <v>42</v>
      </c>
      <c r="H980" s="267"/>
      <c r="I980" s="267" t="s">
        <v>18</v>
      </c>
      <c r="J980" s="267"/>
      <c r="L980" s="39"/>
    </row>
    <row r="981" spans="2:15" ht="24.95" customHeight="1" x14ac:dyDescent="0.2">
      <c r="B981" s="235" t="s">
        <v>176</v>
      </c>
      <c r="C981" s="274">
        <v>143895</v>
      </c>
      <c r="D981" s="274"/>
      <c r="E981" s="274">
        <v>6366</v>
      </c>
      <c r="F981" s="274"/>
      <c r="G981" s="260">
        <v>150261</v>
      </c>
      <c r="H981" s="260"/>
      <c r="I981" s="276">
        <v>0.19133772730000001</v>
      </c>
      <c r="J981" s="276"/>
    </row>
    <row r="982" spans="2:15" ht="24.95" customHeight="1" x14ac:dyDescent="0.2">
      <c r="B982" s="235" t="s">
        <v>156</v>
      </c>
      <c r="C982" s="263">
        <v>150031</v>
      </c>
      <c r="D982" s="263"/>
      <c r="E982" s="263">
        <v>16852</v>
      </c>
      <c r="F982" s="263"/>
      <c r="G982" s="260">
        <v>166883</v>
      </c>
      <c r="H982" s="260"/>
      <c r="I982" s="272">
        <v>0.1836855157</v>
      </c>
      <c r="J982" s="272"/>
    </row>
    <row r="983" spans="2:15" ht="24.95" customHeight="1" x14ac:dyDescent="0.2">
      <c r="B983" s="103" t="s">
        <v>43</v>
      </c>
      <c r="C983" s="264">
        <f>(C982-C981)/C981</f>
        <v>4.2642204385141942E-2</v>
      </c>
      <c r="D983" s="264"/>
      <c r="E983" s="264">
        <f>(E982-E981)/E981</f>
        <v>1.6471881872447376</v>
      </c>
      <c r="F983" s="264"/>
      <c r="G983" s="264">
        <f>(G982-G981)/G981</f>
        <v>0.11062085304902802</v>
      </c>
      <c r="H983" s="264"/>
      <c r="I983" s="264">
        <f>(I982-I981)/I981</f>
        <v>-3.9993218838656155E-2</v>
      </c>
      <c r="J983" s="264"/>
    </row>
    <row r="984" spans="2:15" ht="24.95" customHeight="1" x14ac:dyDescent="0.2"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</row>
    <row r="985" spans="2:15" ht="24.95" customHeight="1" x14ac:dyDescent="0.2"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</row>
    <row r="986" spans="2:15" ht="24.95" customHeight="1" x14ac:dyDescent="0.2"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</row>
    <row r="987" spans="2:15" ht="24.95" customHeight="1" x14ac:dyDescent="0.2"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</row>
    <row r="988" spans="2:15" ht="24.95" customHeight="1" x14ac:dyDescent="0.2"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</row>
    <row r="989" spans="2:15" ht="24.95" customHeight="1" x14ac:dyDescent="0.2"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</row>
    <row r="990" spans="2:15" ht="24.95" customHeight="1" x14ac:dyDescent="0.2"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</row>
    <row r="991" spans="2:15" ht="24.95" customHeight="1" x14ac:dyDescent="0.2"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</row>
    <row r="992" spans="2:15" ht="24.95" customHeight="1" x14ac:dyDescent="0.2"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</row>
    <row r="993" spans="2:15" ht="24.95" customHeight="1" x14ac:dyDescent="0.2"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M993" s="22">
        <v>12</v>
      </c>
      <c r="N993" s="58"/>
    </row>
    <row r="994" spans="2:15" ht="25.5" customHeight="1" x14ac:dyDescent="0.2">
      <c r="B994" s="273" t="s">
        <v>168</v>
      </c>
      <c r="C994" s="273"/>
      <c r="D994" s="273"/>
      <c r="E994" s="273"/>
      <c r="F994" s="273"/>
      <c r="G994" s="273"/>
      <c r="H994" s="273"/>
      <c r="I994" s="273"/>
      <c r="J994" s="273"/>
      <c r="K994" s="273"/>
      <c r="L994" s="273"/>
      <c r="M994" s="273"/>
    </row>
    <row r="995" spans="2:15" ht="15" customHeight="1" x14ac:dyDescent="0.2">
      <c r="B995" s="56"/>
      <c r="C995" s="56"/>
      <c r="D995" s="56"/>
      <c r="E995" s="56"/>
      <c r="F995" s="56"/>
      <c r="G995" s="56"/>
    </row>
    <row r="996" spans="2:15" ht="24.95" customHeight="1" x14ac:dyDescent="0.2">
      <c r="B996" s="275" t="s">
        <v>13</v>
      </c>
      <c r="C996" s="275"/>
      <c r="D996" s="275"/>
      <c r="E996" s="275"/>
      <c r="F996" s="275"/>
      <c r="G996" s="275"/>
      <c r="H996" s="275"/>
      <c r="I996" s="38"/>
      <c r="J996" s="38"/>
      <c r="K996" s="38"/>
      <c r="L996" s="38"/>
      <c r="M996" s="13"/>
      <c r="N996" s="13"/>
      <c r="O996" s="13"/>
    </row>
    <row r="997" spans="2:15" ht="24.95" customHeight="1" x14ac:dyDescent="0.2">
      <c r="B997" s="130" t="s">
        <v>35</v>
      </c>
      <c r="C997" s="268" t="s">
        <v>62</v>
      </c>
      <c r="D997" s="268"/>
      <c r="E997" s="268" t="s">
        <v>110</v>
      </c>
      <c r="F997" s="268"/>
      <c r="G997" s="268" t="s">
        <v>0</v>
      </c>
      <c r="H997" s="268"/>
      <c r="I997" s="38"/>
      <c r="J997" s="38"/>
      <c r="K997" s="38"/>
      <c r="L997" s="38"/>
      <c r="M997" s="13"/>
      <c r="N997" s="13"/>
      <c r="O997" s="13"/>
    </row>
    <row r="998" spans="2:15" ht="24.95" customHeight="1" x14ac:dyDescent="0.2">
      <c r="B998" s="235" t="s">
        <v>159</v>
      </c>
      <c r="C998" s="274">
        <v>86350</v>
      </c>
      <c r="D998" s="274"/>
      <c r="E998" s="274">
        <v>17033</v>
      </c>
      <c r="F998" s="274"/>
      <c r="G998" s="260">
        <v>103383</v>
      </c>
      <c r="H998" s="262"/>
      <c r="I998" s="38"/>
      <c r="J998" s="38"/>
      <c r="K998" s="38"/>
      <c r="L998" s="38"/>
      <c r="M998" s="13"/>
      <c r="N998" s="13"/>
      <c r="O998" s="13"/>
    </row>
    <row r="999" spans="2:15" ht="24.95" customHeight="1" x14ac:dyDescent="0.2">
      <c r="B999" s="235" t="s">
        <v>160</v>
      </c>
      <c r="C999" s="263">
        <v>124401</v>
      </c>
      <c r="D999" s="263"/>
      <c r="E999" s="263">
        <v>17544</v>
      </c>
      <c r="F999" s="263"/>
      <c r="G999" s="260">
        <v>141945</v>
      </c>
      <c r="H999" s="262"/>
      <c r="I999" s="38"/>
      <c r="J999" s="38"/>
      <c r="K999" s="38"/>
      <c r="L999" s="38"/>
      <c r="M999" s="13"/>
      <c r="N999" s="13"/>
      <c r="O999" s="13"/>
    </row>
    <row r="1000" spans="2:15" ht="24.95" customHeight="1" x14ac:dyDescent="0.2">
      <c r="B1000" s="111" t="s">
        <v>43</v>
      </c>
      <c r="C1000" s="265">
        <f>(C999-C998)/C998</f>
        <v>0.44066010422698321</v>
      </c>
      <c r="D1000" s="265"/>
      <c r="E1000" s="265">
        <f>(E999-E998)/E998</f>
        <v>3.0000587095637878E-2</v>
      </c>
      <c r="F1000" s="265"/>
      <c r="G1000" s="265">
        <f>(G999-G998)/G998</f>
        <v>0.37300136386059601</v>
      </c>
      <c r="H1000" s="265"/>
      <c r="I1000" s="38"/>
      <c r="J1000" s="38"/>
      <c r="K1000" s="38"/>
      <c r="L1000" s="38"/>
      <c r="M1000" s="13"/>
      <c r="N1000" s="13"/>
      <c r="O1000" s="13"/>
    </row>
    <row r="1001" spans="2:15" ht="24.95" customHeight="1" x14ac:dyDescent="0.2">
      <c r="B1001" s="37"/>
      <c r="C1001" s="38"/>
      <c r="D1001" s="38"/>
      <c r="E1001" s="38"/>
      <c r="F1001" s="57"/>
      <c r="G1001" s="37"/>
      <c r="H1001" s="37"/>
      <c r="I1001" s="38"/>
      <c r="J1001" s="38"/>
      <c r="K1001" s="38"/>
      <c r="L1001" s="38"/>
      <c r="M1001" s="13"/>
      <c r="N1001" s="13"/>
      <c r="O1001" s="13"/>
    </row>
    <row r="1002" spans="2:15" ht="24.95" customHeight="1" x14ac:dyDescent="0.2">
      <c r="B1002" s="37"/>
      <c r="C1002" s="38"/>
      <c r="D1002" s="38"/>
      <c r="E1002" s="38"/>
      <c r="F1002" s="57"/>
      <c r="G1002" s="37"/>
      <c r="H1002" s="37"/>
      <c r="I1002" s="38"/>
      <c r="J1002" s="38"/>
      <c r="K1002" s="38"/>
      <c r="L1002" s="38"/>
      <c r="M1002" s="13"/>
      <c r="N1002" s="13"/>
      <c r="O1002" s="13"/>
    </row>
    <row r="1003" spans="2:15" ht="24.95" customHeight="1" x14ac:dyDescent="0.2">
      <c r="B1003" s="37"/>
      <c r="C1003" s="38"/>
      <c r="D1003" s="38"/>
      <c r="E1003" s="38"/>
      <c r="F1003" s="57"/>
      <c r="G1003" s="37"/>
      <c r="H1003" s="37"/>
      <c r="I1003" s="38"/>
      <c r="J1003" s="38"/>
      <c r="K1003" s="38"/>
      <c r="L1003" s="38"/>
      <c r="M1003" s="13"/>
      <c r="N1003" s="13"/>
      <c r="O1003" s="13"/>
    </row>
    <row r="1004" spans="2:15" ht="24.95" customHeight="1" x14ac:dyDescent="0.2">
      <c r="B1004" s="37"/>
      <c r="C1004" s="38"/>
      <c r="D1004" s="38"/>
      <c r="E1004" s="38"/>
      <c r="F1004" s="57"/>
      <c r="G1004" s="37"/>
      <c r="H1004" s="37"/>
      <c r="I1004" s="38"/>
      <c r="J1004" s="38"/>
      <c r="K1004" s="38"/>
      <c r="L1004" s="38"/>
      <c r="M1004" s="13"/>
      <c r="N1004" s="13"/>
      <c r="O1004" s="13"/>
    </row>
    <row r="1005" spans="2:15" ht="24.95" customHeight="1" x14ac:dyDescent="0.2">
      <c r="B1005" s="37"/>
      <c r="C1005" s="38"/>
      <c r="D1005" s="38"/>
      <c r="E1005" s="38"/>
      <c r="F1005" s="57"/>
      <c r="G1005" s="37"/>
      <c r="H1005" s="37"/>
      <c r="I1005" s="38"/>
      <c r="J1005" s="38"/>
      <c r="K1005" s="38"/>
      <c r="L1005" s="38"/>
      <c r="M1005" s="13"/>
      <c r="N1005" s="13"/>
      <c r="O1005" s="13"/>
    </row>
    <row r="1006" spans="2:15" ht="24.95" customHeight="1" x14ac:dyDescent="0.2">
      <c r="B1006" s="37"/>
      <c r="C1006" s="38"/>
      <c r="D1006" s="38"/>
      <c r="E1006" s="38"/>
      <c r="F1006" s="57"/>
      <c r="G1006" s="37"/>
      <c r="H1006" s="37"/>
      <c r="I1006" s="38"/>
      <c r="J1006" s="38"/>
      <c r="K1006" s="38"/>
      <c r="L1006" s="38"/>
      <c r="M1006" s="13"/>
      <c r="N1006" s="13"/>
      <c r="O1006" s="13"/>
    </row>
    <row r="1007" spans="2:15" ht="24.95" customHeight="1" x14ac:dyDescent="0.2">
      <c r="B1007" s="37"/>
      <c r="C1007" s="38"/>
      <c r="D1007" s="38"/>
      <c r="E1007" s="38"/>
      <c r="F1007" s="57"/>
      <c r="G1007" s="37"/>
      <c r="H1007" s="37"/>
      <c r="I1007" s="38"/>
      <c r="J1007" s="38"/>
      <c r="K1007" s="38"/>
      <c r="L1007" s="38"/>
      <c r="M1007" s="13"/>
      <c r="N1007" s="13"/>
      <c r="O1007" s="13"/>
    </row>
    <row r="1008" spans="2:15" ht="24.95" customHeight="1" x14ac:dyDescent="0.2">
      <c r="B1008" s="148"/>
      <c r="C1008" s="148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58"/>
      <c r="N1008" s="58"/>
      <c r="O1008" s="58"/>
    </row>
    <row r="1009" spans="2:15" ht="24.95" customHeight="1" x14ac:dyDescent="0.2">
      <c r="B1009" s="58"/>
      <c r="C1009" s="58"/>
      <c r="D1009" s="58"/>
      <c r="E1009" s="58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</row>
    <row r="1010" spans="2:15" ht="24.95" customHeight="1" x14ac:dyDescent="0.2">
      <c r="B1010" s="58"/>
      <c r="C1010" s="58"/>
      <c r="D1010" s="58"/>
      <c r="E1010" s="58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</row>
    <row r="1011" spans="2:15" ht="24.95" customHeight="1" x14ac:dyDescent="0.2">
      <c r="B1011" s="58"/>
      <c r="C1011" s="58"/>
      <c r="D1011" s="58"/>
      <c r="E1011" s="58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</row>
    <row r="1012" spans="2:15" ht="24.95" customHeight="1" x14ac:dyDescent="0.2">
      <c r="B1012" s="58"/>
      <c r="C1012" s="58"/>
      <c r="D1012" s="58"/>
      <c r="E1012" s="58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</row>
    <row r="1013" spans="2:15" ht="24.95" customHeight="1" x14ac:dyDescent="0.2">
      <c r="B1013" s="58"/>
      <c r="C1013" s="58"/>
      <c r="D1013" s="58"/>
      <c r="E1013" s="58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</row>
    <row r="1014" spans="2:15" ht="24.95" customHeight="1" x14ac:dyDescent="0.2">
      <c r="B1014" s="58"/>
      <c r="C1014" s="58"/>
      <c r="D1014" s="58"/>
      <c r="E1014" s="58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</row>
    <row r="1015" spans="2:15" ht="24.95" customHeight="1" x14ac:dyDescent="0.2">
      <c r="B1015" s="58"/>
      <c r="C1015" s="58"/>
      <c r="D1015" s="58"/>
      <c r="E1015" s="58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</row>
    <row r="1016" spans="2:15" ht="24.95" customHeight="1" x14ac:dyDescent="0.2">
      <c r="B1016" s="58"/>
      <c r="C1016" s="58"/>
      <c r="D1016" s="58"/>
      <c r="E1016" s="58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</row>
    <row r="1017" spans="2:15" ht="24.95" customHeight="1" x14ac:dyDescent="0.2">
      <c r="B1017" s="58"/>
      <c r="C1017" s="58"/>
      <c r="D1017" s="58"/>
      <c r="E1017" s="58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</row>
    <row r="1018" spans="2:15" ht="24.95" customHeight="1" x14ac:dyDescent="0.2">
      <c r="B1018" s="58"/>
      <c r="C1018" s="58"/>
      <c r="D1018" s="58"/>
      <c r="E1018" s="58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</row>
    <row r="1019" spans="2:15" ht="24.95" customHeight="1" x14ac:dyDescent="0.2">
      <c r="B1019" s="58"/>
      <c r="C1019" s="58"/>
      <c r="D1019" s="58"/>
      <c r="E1019" s="58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</row>
    <row r="1020" spans="2:15" ht="24.95" customHeight="1" x14ac:dyDescent="0.2">
      <c r="B1020" s="58"/>
      <c r="C1020" s="58"/>
      <c r="D1020" s="58"/>
      <c r="E1020" s="58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</row>
    <row r="1021" spans="2:15" ht="24.95" customHeight="1" x14ac:dyDescent="0.2"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</row>
    <row r="1022" spans="2:15" ht="24.95" customHeight="1" x14ac:dyDescent="0.2">
      <c r="B1022" s="266" t="s">
        <v>15</v>
      </c>
      <c r="C1022" s="266"/>
      <c r="D1022" s="266"/>
      <c r="E1022" s="266"/>
      <c r="F1022" s="266"/>
      <c r="G1022" s="266"/>
      <c r="H1022" s="266"/>
      <c r="I1022" s="266"/>
      <c r="J1022" s="266"/>
    </row>
    <row r="1023" spans="2:15" ht="24.95" customHeight="1" x14ac:dyDescent="0.2">
      <c r="B1023" s="139" t="s">
        <v>35</v>
      </c>
      <c r="C1023" s="267" t="s">
        <v>112</v>
      </c>
      <c r="D1023" s="267"/>
      <c r="E1023" s="267" t="s">
        <v>111</v>
      </c>
      <c r="F1023" s="267"/>
      <c r="G1023" s="267" t="s">
        <v>42</v>
      </c>
      <c r="H1023" s="267"/>
      <c r="I1023" s="267" t="s">
        <v>18</v>
      </c>
      <c r="J1023" s="267"/>
      <c r="L1023" s="39"/>
    </row>
    <row r="1024" spans="2:15" ht="24.95" customHeight="1" x14ac:dyDescent="0.2">
      <c r="B1024" s="235" t="s">
        <v>159</v>
      </c>
      <c r="C1024" s="274">
        <v>267360</v>
      </c>
      <c r="D1024" s="274"/>
      <c r="E1024" s="274">
        <v>25227</v>
      </c>
      <c r="F1024" s="274"/>
      <c r="G1024" s="260">
        <v>292587</v>
      </c>
      <c r="H1024" s="260"/>
      <c r="I1024" s="276">
        <v>0.10152050254165999</v>
      </c>
      <c r="J1024" s="276"/>
    </row>
    <row r="1025" spans="2:15" ht="24.95" customHeight="1" x14ac:dyDescent="0.2">
      <c r="B1025" s="235" t="s">
        <v>160</v>
      </c>
      <c r="C1025" s="263">
        <v>330971</v>
      </c>
      <c r="D1025" s="263"/>
      <c r="E1025" s="263">
        <v>30527</v>
      </c>
      <c r="F1025" s="263"/>
      <c r="G1025" s="260">
        <v>361498</v>
      </c>
      <c r="H1025" s="260"/>
      <c r="I1025" s="272">
        <v>9.9643546488108997E-2</v>
      </c>
      <c r="J1025" s="272"/>
    </row>
    <row r="1026" spans="2:15" ht="24.95" customHeight="1" x14ac:dyDescent="0.2">
      <c r="B1026" s="103" t="s">
        <v>43</v>
      </c>
      <c r="C1026" s="264">
        <f>(C1025-C1024)/C1024</f>
        <v>0.23792265110712149</v>
      </c>
      <c r="D1026" s="264"/>
      <c r="E1026" s="264">
        <f>(E1025-E1024)/E1024</f>
        <v>0.21009236135886153</v>
      </c>
      <c r="F1026" s="264"/>
      <c r="G1026" s="264">
        <f>(G1025-G1024)/G1024</f>
        <v>0.23552310936576129</v>
      </c>
      <c r="H1026" s="264"/>
      <c r="I1026" s="264">
        <f>(I1025-I1024)/I1024</f>
        <v>-1.8488443285441455E-2</v>
      </c>
      <c r="J1026" s="264"/>
    </row>
    <row r="1027" spans="2:15" ht="24.95" customHeight="1" x14ac:dyDescent="0.2">
      <c r="B1027" s="58"/>
      <c r="C1027" s="58"/>
      <c r="D1027" s="58"/>
      <c r="E1027" s="58"/>
      <c r="F1027" s="58"/>
      <c r="G1027" s="58"/>
      <c r="H1027" s="58"/>
      <c r="I1027" s="58"/>
      <c r="J1027" s="58"/>
      <c r="K1027" s="42"/>
      <c r="L1027" s="42"/>
      <c r="M1027" s="58"/>
      <c r="N1027" s="58"/>
      <c r="O1027" s="58"/>
    </row>
    <row r="1028" spans="2:15" ht="24.95" customHeight="1" x14ac:dyDescent="0.2">
      <c r="B1028" s="58"/>
      <c r="C1028" s="58"/>
      <c r="D1028" s="58"/>
      <c r="E1028" s="58"/>
      <c r="F1028" s="58"/>
      <c r="G1028" s="58"/>
      <c r="H1028" s="58"/>
      <c r="I1028" s="58"/>
      <c r="J1028" s="58"/>
      <c r="K1028" s="42"/>
      <c r="L1028" s="42"/>
      <c r="M1028" s="58"/>
      <c r="N1028" s="58"/>
      <c r="O1028" s="58"/>
    </row>
    <row r="1029" spans="2:15" ht="24.95" customHeight="1" x14ac:dyDescent="0.2">
      <c r="B1029" s="58"/>
      <c r="C1029" s="58"/>
      <c r="D1029" s="58"/>
      <c r="E1029" s="58"/>
      <c r="F1029" s="58"/>
      <c r="G1029" s="58"/>
      <c r="H1029" s="58"/>
      <c r="I1029" s="58"/>
      <c r="J1029" s="58"/>
      <c r="K1029" s="42"/>
      <c r="L1029" s="42"/>
      <c r="M1029" s="58"/>
      <c r="N1029" s="58"/>
      <c r="O1029" s="58"/>
    </row>
    <row r="1030" spans="2:15" ht="24.95" customHeight="1" x14ac:dyDescent="0.2">
      <c r="B1030" s="58"/>
      <c r="C1030" s="58"/>
      <c r="D1030" s="58"/>
      <c r="E1030" s="58"/>
      <c r="F1030" s="58"/>
      <c r="G1030" s="58"/>
      <c r="H1030" s="58"/>
      <c r="I1030" s="58"/>
      <c r="J1030" s="58"/>
      <c r="K1030" s="42"/>
      <c r="L1030" s="42"/>
      <c r="M1030" s="58"/>
      <c r="N1030" s="58"/>
      <c r="O1030" s="58"/>
    </row>
    <row r="1031" spans="2:15" ht="24.95" customHeight="1" x14ac:dyDescent="0.2">
      <c r="B1031" s="58"/>
      <c r="C1031" s="58"/>
      <c r="D1031" s="58"/>
      <c r="E1031" s="58"/>
      <c r="F1031" s="58"/>
      <c r="G1031" s="58"/>
      <c r="H1031" s="58"/>
      <c r="I1031" s="58"/>
      <c r="J1031" s="58"/>
      <c r="K1031" s="42"/>
      <c r="L1031" s="42"/>
      <c r="M1031" s="58"/>
      <c r="N1031" s="58"/>
      <c r="O1031" s="58"/>
    </row>
    <row r="1032" spans="2:15" ht="24.95" customHeight="1" x14ac:dyDescent="0.2">
      <c r="B1032" s="58"/>
      <c r="C1032" s="58"/>
      <c r="D1032" s="58"/>
      <c r="E1032" s="58"/>
      <c r="F1032" s="58"/>
      <c r="G1032" s="58"/>
      <c r="H1032" s="58"/>
      <c r="I1032" s="58"/>
      <c r="J1032" s="58"/>
      <c r="K1032" s="42"/>
      <c r="L1032" s="42"/>
      <c r="M1032" s="58"/>
      <c r="N1032" s="58"/>
      <c r="O1032" s="58"/>
    </row>
    <row r="1033" spans="2:15" ht="24.95" customHeight="1" x14ac:dyDescent="0.2">
      <c r="B1033" s="58"/>
      <c r="C1033" s="58"/>
      <c r="D1033" s="58"/>
      <c r="E1033" s="58"/>
      <c r="F1033" s="58"/>
      <c r="G1033" s="58"/>
      <c r="H1033" s="58"/>
      <c r="I1033" s="58"/>
      <c r="J1033" s="58"/>
      <c r="K1033" s="42"/>
      <c r="L1033" s="42"/>
      <c r="M1033" s="58"/>
      <c r="N1033" s="58"/>
      <c r="O1033" s="58"/>
    </row>
    <row r="1034" spans="2:15" ht="24.95" customHeight="1" x14ac:dyDescent="0.2">
      <c r="B1034" s="58"/>
      <c r="C1034" s="58"/>
      <c r="D1034" s="58"/>
      <c r="E1034" s="58"/>
      <c r="F1034" s="58"/>
      <c r="G1034" s="58"/>
      <c r="H1034" s="58"/>
      <c r="I1034" s="58"/>
      <c r="J1034" s="58"/>
      <c r="K1034" s="42"/>
      <c r="L1034" s="42"/>
      <c r="M1034" s="58"/>
      <c r="N1034" s="58"/>
      <c r="O1034" s="58"/>
    </row>
    <row r="1035" spans="2:15" ht="24.95" customHeight="1" x14ac:dyDescent="0.2">
      <c r="B1035" s="58"/>
      <c r="C1035" s="58"/>
      <c r="D1035" s="58"/>
      <c r="E1035" s="58"/>
      <c r="F1035" s="58"/>
      <c r="G1035" s="58"/>
      <c r="H1035" s="58"/>
      <c r="I1035" s="58"/>
      <c r="J1035" s="58"/>
      <c r="K1035" s="42"/>
      <c r="L1035" s="42"/>
      <c r="M1035" s="58"/>
      <c r="N1035" s="58"/>
      <c r="O1035" s="58"/>
    </row>
    <row r="1036" spans="2:15" ht="24.95" customHeight="1" x14ac:dyDescent="0.2">
      <c r="B1036" s="58"/>
      <c r="C1036" s="58"/>
      <c r="D1036" s="58"/>
      <c r="E1036" s="58"/>
      <c r="F1036" s="58"/>
      <c r="G1036" s="58"/>
      <c r="H1036" s="58"/>
      <c r="I1036" s="58"/>
      <c r="J1036" s="58"/>
      <c r="K1036" s="42"/>
      <c r="L1036" s="42"/>
      <c r="M1036" s="58"/>
      <c r="N1036" s="58"/>
      <c r="O1036" s="58"/>
    </row>
    <row r="1037" spans="2:15" ht="24.95" customHeight="1" x14ac:dyDescent="0.2">
      <c r="B1037" s="58"/>
      <c r="C1037" s="58"/>
      <c r="D1037" s="58"/>
      <c r="E1037" s="58"/>
      <c r="F1037" s="58"/>
      <c r="G1037" s="58"/>
      <c r="H1037" s="58"/>
      <c r="I1037" s="58"/>
      <c r="J1037" s="58"/>
      <c r="K1037" s="42"/>
      <c r="L1037" s="42"/>
      <c r="M1037" s="58"/>
      <c r="N1037" s="58"/>
      <c r="O1037" s="58"/>
    </row>
    <row r="1038" spans="2:15" ht="24.95" customHeight="1" x14ac:dyDescent="0.2">
      <c r="B1038" s="58"/>
      <c r="C1038" s="58"/>
      <c r="D1038" s="58"/>
      <c r="E1038" s="58"/>
      <c r="F1038" s="58"/>
      <c r="G1038" s="58"/>
      <c r="H1038" s="58"/>
      <c r="I1038" s="58"/>
      <c r="J1038" s="58"/>
      <c r="K1038" s="42"/>
      <c r="L1038" s="42"/>
      <c r="M1038" s="58"/>
      <c r="N1038" s="58"/>
      <c r="O1038" s="58"/>
    </row>
    <row r="1039" spans="2:15" ht="24.95" customHeight="1" x14ac:dyDescent="0.2">
      <c r="B1039" s="58"/>
      <c r="C1039" s="58"/>
      <c r="D1039" s="58"/>
      <c r="E1039" s="58"/>
      <c r="F1039" s="58"/>
      <c r="G1039" s="58"/>
      <c r="H1039" s="58"/>
      <c r="I1039" s="58"/>
      <c r="J1039" s="58"/>
      <c r="K1039" s="42"/>
      <c r="L1039" s="42"/>
      <c r="M1039" s="58"/>
      <c r="N1039" s="58"/>
      <c r="O1039" s="58"/>
    </row>
    <row r="1040" spans="2:15" ht="24.95" customHeight="1" x14ac:dyDescent="0.2">
      <c r="B1040" s="58"/>
      <c r="C1040" s="58"/>
      <c r="D1040" s="58"/>
      <c r="E1040" s="58"/>
      <c r="F1040" s="58"/>
      <c r="G1040" s="58"/>
      <c r="H1040" s="58"/>
      <c r="I1040" s="58"/>
      <c r="J1040" s="58"/>
      <c r="K1040" s="42"/>
      <c r="L1040" s="42"/>
      <c r="M1040" s="58"/>
      <c r="N1040" s="58"/>
      <c r="O1040" s="58"/>
    </row>
    <row r="1041" spans="2:15" ht="24.95" customHeight="1" x14ac:dyDescent="0.2">
      <c r="B1041" s="58"/>
      <c r="C1041" s="58"/>
      <c r="D1041" s="58"/>
      <c r="E1041" s="58"/>
      <c r="F1041" s="58"/>
      <c r="G1041" s="58"/>
      <c r="H1041" s="58"/>
      <c r="I1041" s="58"/>
      <c r="J1041" s="58"/>
      <c r="K1041" s="42"/>
      <c r="L1041" s="42"/>
      <c r="M1041" s="58"/>
      <c r="N1041" s="58"/>
      <c r="O1041" s="58"/>
    </row>
    <row r="1042" spans="2:15" ht="24.95" customHeight="1" x14ac:dyDescent="0.2">
      <c r="B1042" s="58"/>
      <c r="C1042" s="58"/>
      <c r="D1042" s="58"/>
      <c r="E1042" s="58"/>
      <c r="F1042" s="58"/>
      <c r="G1042" s="58"/>
      <c r="H1042" s="58"/>
      <c r="I1042" s="58"/>
      <c r="J1042" s="58"/>
      <c r="K1042" s="42"/>
      <c r="L1042" s="42"/>
      <c r="M1042" s="58"/>
      <c r="N1042" s="58"/>
      <c r="O1042" s="58"/>
    </row>
    <row r="1043" spans="2:15" ht="24.95" customHeight="1" x14ac:dyDescent="0.2">
      <c r="B1043" s="58"/>
      <c r="C1043" s="58"/>
      <c r="D1043" s="58"/>
      <c r="E1043" s="58"/>
      <c r="F1043" s="58"/>
      <c r="G1043" s="58"/>
      <c r="H1043" s="58"/>
      <c r="I1043" s="58"/>
      <c r="J1043" s="58"/>
      <c r="K1043" s="42"/>
      <c r="L1043" s="42"/>
      <c r="M1043" s="58"/>
      <c r="N1043" s="58"/>
      <c r="O1043" s="58"/>
    </row>
    <row r="1044" spans="2:15" ht="24.95" customHeight="1" x14ac:dyDescent="0.2">
      <c r="B1044" s="58"/>
      <c r="C1044" s="58"/>
      <c r="D1044" s="58"/>
      <c r="E1044" s="58"/>
      <c r="F1044" s="58"/>
      <c r="G1044" s="58"/>
      <c r="H1044" s="58"/>
      <c r="I1044" s="58"/>
      <c r="J1044" s="58"/>
      <c r="K1044" s="42"/>
      <c r="L1044" s="42"/>
      <c r="M1044" s="58"/>
      <c r="N1044" s="58"/>
      <c r="O1044" s="58"/>
    </row>
    <row r="1045" spans="2:15" ht="24.95" customHeight="1" x14ac:dyDescent="0.2">
      <c r="B1045" s="58"/>
      <c r="C1045" s="58"/>
      <c r="D1045" s="58"/>
      <c r="E1045" s="58"/>
      <c r="F1045" s="58"/>
      <c r="G1045" s="58"/>
      <c r="H1045" s="58"/>
      <c r="I1045" s="58"/>
      <c r="J1045" s="58"/>
      <c r="K1045" s="42"/>
      <c r="L1045" s="42"/>
      <c r="M1045" s="58"/>
      <c r="N1045" s="58"/>
      <c r="O1045" s="58"/>
    </row>
    <row r="1046" spans="2:15" ht="24.95" customHeight="1" x14ac:dyDescent="0.2">
      <c r="B1046" s="58"/>
      <c r="C1046" s="58"/>
      <c r="D1046" s="58"/>
      <c r="E1046" s="58"/>
      <c r="F1046" s="58"/>
      <c r="G1046" s="58"/>
      <c r="H1046" s="58"/>
      <c r="I1046" s="58"/>
      <c r="J1046" s="58"/>
      <c r="K1046" s="42"/>
      <c r="L1046" s="42"/>
      <c r="M1046" s="58"/>
      <c r="N1046" s="58"/>
      <c r="O1046" s="58"/>
    </row>
    <row r="1047" spans="2:15" ht="24.95" customHeight="1" x14ac:dyDescent="0.2">
      <c r="B1047" s="58"/>
      <c r="C1047" s="58"/>
      <c r="D1047" s="58"/>
      <c r="E1047" s="58"/>
      <c r="F1047" s="58"/>
      <c r="G1047" s="58"/>
      <c r="H1047" s="58"/>
      <c r="I1047" s="58"/>
      <c r="J1047" s="58"/>
      <c r="K1047" s="42"/>
      <c r="L1047" s="42"/>
      <c r="M1047" s="58"/>
      <c r="N1047" s="58"/>
      <c r="O1047" s="58"/>
    </row>
    <row r="1048" spans="2:15" ht="24.95" customHeight="1" x14ac:dyDescent="0.2">
      <c r="B1048" s="42"/>
      <c r="C1048" s="42"/>
      <c r="D1048" s="42"/>
      <c r="E1048" s="42"/>
      <c r="F1048" s="42"/>
      <c r="G1048" s="42"/>
      <c r="H1048" s="42"/>
      <c r="I1048" s="42"/>
      <c r="J1048" s="42"/>
      <c r="K1048" s="42"/>
      <c r="L1048" s="42"/>
      <c r="M1048" s="58"/>
      <c r="N1048" s="58"/>
      <c r="O1048" s="58"/>
    </row>
    <row r="1049" spans="2:15" ht="24.95" customHeight="1" x14ac:dyDescent="0.2">
      <c r="B1049" s="42"/>
      <c r="C1049" s="42"/>
      <c r="D1049" s="42"/>
      <c r="E1049" s="42"/>
      <c r="F1049" s="42"/>
      <c r="G1049" s="42"/>
      <c r="H1049" s="42"/>
      <c r="I1049" s="42"/>
      <c r="J1049" s="42"/>
      <c r="K1049" s="42"/>
      <c r="L1049" s="42"/>
      <c r="M1049" s="58"/>
      <c r="N1049" s="58"/>
      <c r="O1049" s="58"/>
    </row>
    <row r="1050" spans="2:15" ht="24.95" customHeight="1" x14ac:dyDescent="0.2">
      <c r="B1050" s="42"/>
      <c r="C1050" s="42"/>
      <c r="D1050" s="42"/>
      <c r="E1050" s="42"/>
      <c r="F1050" s="42"/>
      <c r="G1050" s="42"/>
      <c r="H1050" s="42"/>
      <c r="I1050" s="42"/>
      <c r="J1050" s="42"/>
      <c r="K1050" s="42"/>
      <c r="L1050" s="42"/>
      <c r="M1050" s="58"/>
      <c r="N1050" s="58"/>
      <c r="O1050" s="58"/>
    </row>
    <row r="1051" spans="2:15" ht="24.95" customHeight="1" x14ac:dyDescent="0.2">
      <c r="B1051" s="42"/>
      <c r="C1051" s="42"/>
      <c r="D1051" s="42"/>
      <c r="E1051" s="42"/>
      <c r="F1051" s="42"/>
      <c r="G1051" s="42"/>
      <c r="H1051" s="42"/>
      <c r="I1051" s="42"/>
      <c r="J1051" s="42"/>
      <c r="K1051" s="42"/>
      <c r="L1051" s="42"/>
      <c r="M1051" s="58"/>
      <c r="N1051" s="58"/>
      <c r="O1051" s="58"/>
    </row>
    <row r="1052" spans="2:15" ht="24.95" customHeight="1" x14ac:dyDescent="0.2">
      <c r="B1052" s="42"/>
      <c r="C1052" s="42"/>
      <c r="D1052" s="42"/>
      <c r="E1052" s="42"/>
      <c r="F1052" s="42"/>
      <c r="G1052" s="42"/>
      <c r="H1052" s="42"/>
      <c r="I1052" s="42"/>
      <c r="J1052" s="42"/>
      <c r="K1052" s="42"/>
      <c r="L1052" s="42"/>
      <c r="M1052" s="58"/>
      <c r="N1052" s="58"/>
      <c r="O1052" s="58"/>
    </row>
    <row r="1053" spans="2:15" ht="24.95" customHeight="1" x14ac:dyDescent="0.2">
      <c r="B1053" s="42"/>
      <c r="C1053" s="42"/>
      <c r="D1053" s="42"/>
      <c r="E1053" s="42"/>
      <c r="F1053" s="42"/>
      <c r="G1053" s="42"/>
      <c r="H1053" s="42"/>
      <c r="I1053" s="42"/>
      <c r="J1053" s="42"/>
      <c r="K1053" s="42"/>
      <c r="L1053" s="42"/>
      <c r="M1053" s="58"/>
      <c r="N1053" s="58"/>
      <c r="O1053" s="58"/>
    </row>
    <row r="1054" spans="2:15" ht="24.95" customHeight="1" x14ac:dyDescent="0.2">
      <c r="B1054" s="42"/>
      <c r="C1054" s="42"/>
      <c r="D1054" s="42"/>
      <c r="E1054" s="42"/>
      <c r="F1054" s="42"/>
      <c r="G1054" s="42"/>
      <c r="H1054" s="42"/>
      <c r="I1054" s="42"/>
      <c r="J1054" s="42"/>
      <c r="K1054" s="42"/>
      <c r="L1054" s="42"/>
      <c r="M1054" s="58"/>
      <c r="N1054" s="58"/>
      <c r="O1054" s="58"/>
    </row>
    <row r="1055" spans="2:15" ht="24.95" customHeight="1" x14ac:dyDescent="0.2">
      <c r="B1055" s="42"/>
      <c r="C1055" s="42"/>
      <c r="D1055" s="42"/>
      <c r="E1055" s="42"/>
      <c r="F1055" s="42"/>
      <c r="G1055" s="42"/>
      <c r="H1055" s="42"/>
      <c r="I1055" s="42"/>
      <c r="J1055" s="42"/>
      <c r="K1055" s="42"/>
      <c r="L1055" s="42"/>
      <c r="M1055" s="58"/>
      <c r="N1055" s="58"/>
      <c r="O1055" s="58"/>
    </row>
    <row r="1056" spans="2:15" ht="24.95" customHeight="1" x14ac:dyDescent="0.2">
      <c r="B1056" s="42"/>
      <c r="C1056" s="42"/>
      <c r="D1056" s="42"/>
      <c r="E1056" s="42"/>
      <c r="F1056" s="42"/>
      <c r="G1056" s="42"/>
      <c r="H1056" s="42"/>
      <c r="I1056" s="42"/>
      <c r="J1056" s="42"/>
      <c r="K1056" s="42"/>
      <c r="M1056" s="22">
        <v>13</v>
      </c>
      <c r="N1056" s="58"/>
    </row>
    <row r="1057" spans="2:13" ht="25.5" customHeight="1" x14ac:dyDescent="0.2">
      <c r="B1057" s="285" t="s">
        <v>122</v>
      </c>
      <c r="C1057" s="285"/>
      <c r="D1057" s="285"/>
      <c r="E1057" s="285"/>
      <c r="F1057" s="285"/>
      <c r="G1057" s="285"/>
      <c r="H1057" s="285"/>
      <c r="I1057" s="285"/>
      <c r="J1057" s="285"/>
      <c r="K1057" s="285"/>
      <c r="L1057" s="285"/>
      <c r="M1057" s="285"/>
    </row>
    <row r="1058" spans="2:13" ht="15" customHeight="1" x14ac:dyDescent="0.2">
      <c r="B1058" s="65"/>
      <c r="C1058" s="65"/>
      <c r="D1058" s="65"/>
      <c r="E1058" s="65"/>
      <c r="F1058" s="65"/>
      <c r="G1058" s="65"/>
      <c r="H1058" s="65"/>
      <c r="I1058" s="65"/>
      <c r="J1058" s="65"/>
      <c r="K1058" s="65"/>
      <c r="L1058" s="65"/>
    </row>
    <row r="1059" spans="2:13" ht="25.5" customHeight="1" x14ac:dyDescent="0.2">
      <c r="B1059" s="285" t="s">
        <v>118</v>
      </c>
      <c r="C1059" s="285"/>
      <c r="D1059" s="285"/>
      <c r="E1059" s="285"/>
      <c r="F1059" s="285"/>
      <c r="G1059" s="285"/>
      <c r="H1059" s="285"/>
      <c r="I1059" s="285"/>
      <c r="J1059" s="285"/>
      <c r="K1059" s="285"/>
      <c r="L1059" s="285"/>
      <c r="M1059" s="285"/>
    </row>
    <row r="1060" spans="2:13" s="13" customFormat="1" ht="15" customHeight="1" x14ac:dyDescent="0.2">
      <c r="B1060" s="149"/>
      <c r="C1060" s="149"/>
      <c r="D1060" s="149"/>
      <c r="E1060" s="149"/>
      <c r="F1060" s="149"/>
      <c r="G1060" s="149"/>
    </row>
    <row r="1061" spans="2:13" ht="24.95" customHeight="1" x14ac:dyDescent="0.2">
      <c r="B1061" s="291" t="s">
        <v>58</v>
      </c>
      <c r="C1061" s="291"/>
      <c r="D1061" s="291"/>
      <c r="E1061" s="291"/>
      <c r="F1061" s="291"/>
      <c r="G1061" s="291"/>
      <c r="H1061" s="291"/>
      <c r="I1061" s="291"/>
      <c r="J1061" s="291"/>
    </row>
    <row r="1062" spans="2:13" ht="24.95" customHeight="1" x14ac:dyDescent="0.2">
      <c r="B1062" s="270" t="s">
        <v>36</v>
      </c>
      <c r="C1062" s="290" t="s">
        <v>47</v>
      </c>
      <c r="D1062" s="290"/>
      <c r="E1062" s="290"/>
      <c r="F1062" s="290" t="s">
        <v>48</v>
      </c>
      <c r="G1062" s="290"/>
      <c r="H1062" s="290"/>
      <c r="I1062" s="135" t="s">
        <v>52</v>
      </c>
      <c r="J1062" s="137" t="s">
        <v>53</v>
      </c>
      <c r="M1062" s="44"/>
    </row>
    <row r="1063" spans="2:13" ht="24.95" customHeight="1" x14ac:dyDescent="0.2">
      <c r="B1063" s="271"/>
      <c r="C1063" s="133" t="s">
        <v>66</v>
      </c>
      <c r="D1063" s="133" t="s">
        <v>67</v>
      </c>
      <c r="E1063" s="183" t="s">
        <v>68</v>
      </c>
      <c r="F1063" s="133" t="s">
        <v>69</v>
      </c>
      <c r="G1063" s="133" t="s">
        <v>70</v>
      </c>
      <c r="H1063" s="134" t="s">
        <v>71</v>
      </c>
      <c r="I1063" s="136" t="s">
        <v>85</v>
      </c>
      <c r="J1063" s="138" t="s">
        <v>86</v>
      </c>
      <c r="K1063" s="19"/>
      <c r="M1063" s="44"/>
    </row>
    <row r="1064" spans="2:13" ht="24.95" customHeight="1" x14ac:dyDescent="0.2">
      <c r="B1064" s="131" t="s">
        <v>114</v>
      </c>
      <c r="C1064" s="236">
        <v>1507</v>
      </c>
      <c r="D1064" s="236">
        <v>0</v>
      </c>
      <c r="E1064" s="244">
        <v>1507</v>
      </c>
      <c r="F1064" s="236">
        <v>3479</v>
      </c>
      <c r="G1064" s="236">
        <v>0</v>
      </c>
      <c r="H1064" s="245">
        <v>3479</v>
      </c>
      <c r="I1064" s="246">
        <v>0.23622277550000001</v>
      </c>
      <c r="J1064" s="247">
        <v>2.3085600530855999</v>
      </c>
      <c r="K1064" s="46"/>
      <c r="M1064" s="44"/>
    </row>
    <row r="1065" spans="2:13" ht="24.95" customHeight="1" x14ac:dyDescent="0.2">
      <c r="B1065" s="131" t="s">
        <v>5</v>
      </c>
      <c r="C1065" s="236">
        <v>4026</v>
      </c>
      <c r="D1065" s="236">
        <v>2638</v>
      </c>
      <c r="E1065" s="244">
        <v>6664</v>
      </c>
      <c r="F1065" s="236">
        <v>7498</v>
      </c>
      <c r="G1065" s="236">
        <v>2772</v>
      </c>
      <c r="H1065" s="245">
        <v>10270</v>
      </c>
      <c r="I1065" s="246">
        <v>0.22471074120000001</v>
      </c>
      <c r="J1065" s="247">
        <v>1.5411164465786</v>
      </c>
      <c r="K1065" s="46"/>
      <c r="M1065" s="44"/>
    </row>
    <row r="1066" spans="2:13" ht="24.95" customHeight="1" x14ac:dyDescent="0.2">
      <c r="B1066" s="131" t="s">
        <v>22</v>
      </c>
      <c r="C1066" s="236">
        <v>4065</v>
      </c>
      <c r="D1066" s="236">
        <v>2490</v>
      </c>
      <c r="E1066" s="244">
        <v>6555</v>
      </c>
      <c r="F1066" s="236">
        <v>8894</v>
      </c>
      <c r="G1066" s="236">
        <v>2902</v>
      </c>
      <c r="H1066" s="245">
        <v>11796</v>
      </c>
      <c r="I1066" s="246">
        <v>0.25196036729999999</v>
      </c>
      <c r="J1066" s="247">
        <v>1.7995423340961001</v>
      </c>
      <c r="K1066" s="46"/>
      <c r="M1066" s="44"/>
    </row>
    <row r="1067" spans="2:13" ht="24.95" customHeight="1" x14ac:dyDescent="0.2">
      <c r="B1067" s="131" t="s">
        <v>7</v>
      </c>
      <c r="C1067" s="236">
        <v>2374</v>
      </c>
      <c r="D1067" s="236">
        <v>1635</v>
      </c>
      <c r="E1067" s="244">
        <v>4009</v>
      </c>
      <c r="F1067" s="236">
        <v>3228</v>
      </c>
      <c r="G1067" s="236">
        <v>1703</v>
      </c>
      <c r="H1067" s="245">
        <v>4931</v>
      </c>
      <c r="I1067" s="246">
        <v>0.20577837809999999</v>
      </c>
      <c r="J1067" s="247">
        <v>1.2299825392866</v>
      </c>
      <c r="K1067" s="46"/>
      <c r="M1067" s="44"/>
    </row>
    <row r="1068" spans="2:13" ht="24.95" customHeight="1" x14ac:dyDescent="0.2">
      <c r="B1068" s="131" t="s">
        <v>8</v>
      </c>
      <c r="C1068" s="236">
        <v>1336</v>
      </c>
      <c r="D1068" s="236">
        <v>436</v>
      </c>
      <c r="E1068" s="244">
        <v>1772</v>
      </c>
      <c r="F1068" s="236">
        <v>1562</v>
      </c>
      <c r="G1068" s="236">
        <v>500</v>
      </c>
      <c r="H1068" s="245">
        <v>2062</v>
      </c>
      <c r="I1068" s="246">
        <v>0.315198961</v>
      </c>
      <c r="J1068" s="247">
        <v>1.1636568848758</v>
      </c>
      <c r="K1068" s="46"/>
      <c r="M1068" s="44"/>
    </row>
    <row r="1069" spans="2:13" ht="24.95" customHeight="1" x14ac:dyDescent="0.2">
      <c r="B1069" s="131" t="s">
        <v>9</v>
      </c>
      <c r="C1069" s="236">
        <v>602</v>
      </c>
      <c r="D1069" s="236">
        <v>137</v>
      </c>
      <c r="E1069" s="244">
        <v>739</v>
      </c>
      <c r="F1069" s="236">
        <v>1826</v>
      </c>
      <c r="G1069" s="236">
        <v>411</v>
      </c>
      <c r="H1069" s="245">
        <v>2237</v>
      </c>
      <c r="I1069" s="246">
        <v>0.10880273209999999</v>
      </c>
      <c r="J1069" s="247">
        <v>3.0270635994587001</v>
      </c>
      <c r="K1069" s="46"/>
      <c r="M1069" s="44"/>
    </row>
    <row r="1070" spans="2:13" ht="24.95" customHeight="1" x14ac:dyDescent="0.2">
      <c r="B1070" s="131" t="s">
        <v>10</v>
      </c>
      <c r="C1070" s="236">
        <v>294</v>
      </c>
      <c r="D1070" s="236">
        <v>8</v>
      </c>
      <c r="E1070" s="244">
        <v>302</v>
      </c>
      <c r="F1070" s="236">
        <v>470</v>
      </c>
      <c r="G1070" s="236">
        <v>18</v>
      </c>
      <c r="H1070" s="245">
        <v>488</v>
      </c>
      <c r="I1070" s="246">
        <v>0.112553693</v>
      </c>
      <c r="J1070" s="247">
        <v>1.6158940397351</v>
      </c>
      <c r="K1070" s="46"/>
      <c r="M1070" s="44"/>
    </row>
    <row r="1071" spans="2:13" ht="24.95" customHeight="1" x14ac:dyDescent="0.2">
      <c r="B1071" s="131" t="s">
        <v>11</v>
      </c>
      <c r="C1071" s="236">
        <v>850</v>
      </c>
      <c r="D1071" s="236">
        <v>194</v>
      </c>
      <c r="E1071" s="244">
        <v>1044</v>
      </c>
      <c r="F1071" s="236">
        <v>1009</v>
      </c>
      <c r="G1071" s="236">
        <v>194</v>
      </c>
      <c r="H1071" s="245">
        <v>1203</v>
      </c>
      <c r="I1071" s="246">
        <v>0.20404351600000001</v>
      </c>
      <c r="J1071" s="247">
        <v>1.1522988505747001</v>
      </c>
      <c r="K1071" s="46"/>
      <c r="M1071" s="47"/>
    </row>
    <row r="1072" spans="2:13" ht="24.95" customHeight="1" x14ac:dyDescent="0.2">
      <c r="B1072" s="131" t="s">
        <v>12</v>
      </c>
      <c r="C1072" s="236">
        <v>512</v>
      </c>
      <c r="D1072" s="236">
        <v>163</v>
      </c>
      <c r="E1072" s="244">
        <v>675</v>
      </c>
      <c r="F1072" s="236">
        <v>512</v>
      </c>
      <c r="G1072" s="236">
        <v>163</v>
      </c>
      <c r="H1072" s="245">
        <v>675</v>
      </c>
      <c r="I1072" s="246">
        <v>0.1344086022</v>
      </c>
      <c r="J1072" s="247">
        <v>1</v>
      </c>
      <c r="K1072" s="46"/>
      <c r="M1072" s="47"/>
    </row>
    <row r="1073" spans="2:14" ht="24.95" customHeight="1" x14ac:dyDescent="0.2">
      <c r="B1073" s="132" t="s">
        <v>14</v>
      </c>
      <c r="C1073" s="228">
        <v>15566</v>
      </c>
      <c r="D1073" s="228">
        <v>7701</v>
      </c>
      <c r="E1073" s="248">
        <v>23267</v>
      </c>
      <c r="F1073" s="228">
        <v>28478</v>
      </c>
      <c r="G1073" s="228">
        <v>8663</v>
      </c>
      <c r="H1073" s="249">
        <v>37141</v>
      </c>
      <c r="I1073" s="250">
        <v>0.2139878389</v>
      </c>
      <c r="J1073" s="251">
        <v>1.5962951820174001</v>
      </c>
      <c r="M1073" s="47"/>
    </row>
    <row r="1074" spans="2:14" ht="24.95" customHeight="1" x14ac:dyDescent="0.2">
      <c r="B1074" s="213"/>
      <c r="C1074" s="53"/>
      <c r="D1074" s="53"/>
      <c r="E1074" s="54"/>
      <c r="F1074" s="53"/>
      <c r="G1074" s="53"/>
      <c r="H1074" s="54"/>
      <c r="I1074" s="62"/>
      <c r="J1074" s="63"/>
      <c r="K1074" s="67"/>
      <c r="L1074" s="67"/>
      <c r="M1074" s="66"/>
      <c r="N1074" s="19"/>
    </row>
    <row r="1075" spans="2:14" ht="24.95" customHeight="1" x14ac:dyDescent="0.2">
      <c r="B1075" s="70"/>
      <c r="C1075" s="70"/>
      <c r="D1075" s="70"/>
      <c r="E1075" s="70"/>
      <c r="F1075" s="70"/>
      <c r="G1075" s="70"/>
      <c r="H1075" s="70"/>
      <c r="I1075" s="70"/>
      <c r="J1075" s="70"/>
      <c r="K1075" s="70"/>
      <c r="L1075" s="70"/>
      <c r="M1075" s="70"/>
      <c r="N1075" s="70"/>
    </row>
    <row r="1076" spans="2:14" ht="24.95" customHeight="1" x14ac:dyDescent="0.2">
      <c r="B1076" s="68"/>
      <c r="C1076" s="68"/>
      <c r="D1076" s="68"/>
      <c r="E1076" s="68"/>
      <c r="F1076" s="68"/>
      <c r="G1076" s="68"/>
      <c r="H1076" s="68"/>
      <c r="I1076" s="68"/>
      <c r="J1076" s="68"/>
      <c r="K1076" s="69"/>
      <c r="L1076" s="69"/>
      <c r="M1076" s="69"/>
      <c r="N1076" s="69"/>
    </row>
    <row r="1077" spans="2:14" ht="24.95" customHeight="1" x14ac:dyDescent="0.2">
      <c r="B1077" s="64"/>
      <c r="C1077" s="64"/>
      <c r="D1077" s="64"/>
      <c r="E1077" s="64"/>
      <c r="G1077" s="64"/>
      <c r="H1077" s="64"/>
      <c r="I1077" s="64"/>
      <c r="J1077" s="64"/>
    </row>
    <row r="1078" spans="2:14" ht="24.95" customHeight="1" x14ac:dyDescent="0.2">
      <c r="B1078" s="64"/>
      <c r="C1078" s="64"/>
      <c r="D1078" s="64"/>
      <c r="E1078" s="64"/>
      <c r="G1078" s="64"/>
      <c r="H1078" s="64"/>
      <c r="I1078" s="64"/>
      <c r="J1078" s="64"/>
    </row>
    <row r="1079" spans="2:14" ht="24.95" customHeight="1" x14ac:dyDescent="0.2">
      <c r="B1079" s="64"/>
      <c r="C1079" s="64"/>
      <c r="D1079" s="64"/>
      <c r="E1079" s="64"/>
      <c r="G1079" s="64"/>
      <c r="H1079" s="64"/>
      <c r="I1079" s="64"/>
      <c r="J1079" s="64"/>
    </row>
    <row r="1080" spans="2:14" ht="24.95" customHeight="1" x14ac:dyDescent="0.2">
      <c r="B1080" s="64"/>
      <c r="C1080" s="64"/>
      <c r="D1080" s="64"/>
      <c r="E1080" s="64"/>
      <c r="G1080" s="64"/>
      <c r="H1080" s="64"/>
      <c r="I1080" s="64"/>
      <c r="J1080" s="64"/>
    </row>
    <row r="1081" spans="2:14" ht="24.95" customHeight="1" x14ac:dyDescent="0.2">
      <c r="B1081" s="64"/>
      <c r="C1081" s="64"/>
      <c r="D1081" s="64"/>
      <c r="E1081" s="64"/>
      <c r="G1081" s="64"/>
      <c r="H1081" s="64"/>
      <c r="I1081" s="64"/>
      <c r="J1081" s="64"/>
    </row>
    <row r="1082" spans="2:14" ht="24.95" customHeight="1" x14ac:dyDescent="0.2">
      <c r="B1082" s="64"/>
      <c r="C1082" s="64"/>
      <c r="D1082" s="64"/>
      <c r="E1082" s="64"/>
      <c r="G1082" s="64"/>
      <c r="H1082" s="64"/>
      <c r="I1082" s="64"/>
      <c r="J1082" s="64"/>
    </row>
    <row r="1083" spans="2:14" ht="24.95" customHeight="1" x14ac:dyDescent="0.2">
      <c r="B1083" s="64"/>
      <c r="C1083" s="64"/>
      <c r="D1083" s="64"/>
      <c r="E1083" s="64"/>
      <c r="G1083" s="64"/>
      <c r="H1083" s="64"/>
      <c r="I1083" s="64"/>
      <c r="J1083" s="64"/>
    </row>
    <row r="1084" spans="2:14" ht="24.95" customHeight="1" x14ac:dyDescent="0.2">
      <c r="B1084" s="64"/>
      <c r="C1084" s="64"/>
      <c r="D1084" s="64"/>
      <c r="E1084" s="64"/>
      <c r="G1084" s="64"/>
      <c r="H1084" s="64"/>
      <c r="I1084" s="64"/>
      <c r="J1084" s="64"/>
    </row>
    <row r="1085" spans="2:14" ht="24.95" customHeight="1" x14ac:dyDescent="0.2">
      <c r="B1085" s="64"/>
      <c r="C1085" s="64"/>
      <c r="D1085" s="64"/>
      <c r="E1085" s="64"/>
      <c r="G1085" s="64"/>
      <c r="H1085" s="64"/>
      <c r="I1085" s="64"/>
      <c r="J1085" s="64"/>
    </row>
    <row r="1086" spans="2:14" ht="24.95" customHeight="1" x14ac:dyDescent="0.2">
      <c r="B1086" s="64"/>
      <c r="C1086" s="64"/>
      <c r="D1086" s="64"/>
      <c r="E1086" s="64"/>
      <c r="G1086" s="64"/>
      <c r="H1086" s="64"/>
      <c r="I1086" s="64"/>
      <c r="J1086" s="64"/>
    </row>
    <row r="1087" spans="2:14" ht="25.5" customHeight="1" x14ac:dyDescent="0.2">
      <c r="B1087" s="278" t="s">
        <v>169</v>
      </c>
      <c r="C1087" s="278"/>
      <c r="D1087" s="278"/>
      <c r="E1087" s="278"/>
      <c r="F1087" s="278"/>
      <c r="G1087" s="278"/>
      <c r="H1087" s="278"/>
      <c r="I1087" s="278"/>
      <c r="J1087" s="278"/>
      <c r="K1087" s="278"/>
      <c r="L1087" s="278"/>
      <c r="M1087" s="278"/>
    </row>
    <row r="1088" spans="2:14" ht="15" customHeight="1" x14ac:dyDescent="0.2">
      <c r="B1088" s="56"/>
      <c r="C1088" s="56"/>
      <c r="D1088" s="56"/>
      <c r="E1088" s="56"/>
      <c r="F1088" s="56"/>
      <c r="G1088" s="56"/>
    </row>
    <row r="1089" spans="2:15" ht="24.95" customHeight="1" x14ac:dyDescent="0.2">
      <c r="B1089" s="275" t="s">
        <v>13</v>
      </c>
      <c r="C1089" s="275"/>
      <c r="D1089" s="275"/>
      <c r="E1089" s="275"/>
      <c r="F1089" s="275"/>
      <c r="G1089" s="275"/>
      <c r="H1089" s="275"/>
      <c r="I1089" s="38"/>
      <c r="J1089" s="38"/>
      <c r="K1089" s="38"/>
      <c r="L1089" s="38"/>
      <c r="M1089" s="13"/>
      <c r="N1089" s="13"/>
      <c r="O1089" s="13"/>
    </row>
    <row r="1090" spans="2:15" ht="24.95" customHeight="1" x14ac:dyDescent="0.2">
      <c r="B1090" s="130" t="s">
        <v>35</v>
      </c>
      <c r="C1090" s="268" t="s">
        <v>62</v>
      </c>
      <c r="D1090" s="268"/>
      <c r="E1090" s="268" t="s">
        <v>63</v>
      </c>
      <c r="F1090" s="268"/>
      <c r="G1090" s="268" t="s">
        <v>0</v>
      </c>
      <c r="H1090" s="268"/>
      <c r="I1090" s="38"/>
      <c r="J1090" s="38"/>
      <c r="K1090" s="38"/>
      <c r="L1090" s="38"/>
      <c r="M1090" s="13"/>
      <c r="N1090" s="13"/>
      <c r="O1090" s="13"/>
    </row>
    <row r="1091" spans="2:15" ht="24.95" customHeight="1" x14ac:dyDescent="0.2">
      <c r="B1091" s="235" t="s">
        <v>176</v>
      </c>
      <c r="C1091" s="274">
        <v>5382</v>
      </c>
      <c r="D1091" s="274"/>
      <c r="E1091" s="274">
        <v>2337</v>
      </c>
      <c r="F1091" s="274"/>
      <c r="G1091" s="260">
        <v>7719</v>
      </c>
      <c r="H1091" s="262"/>
      <c r="I1091" s="38"/>
      <c r="J1091" s="38"/>
      <c r="K1091" s="38"/>
      <c r="L1091" s="38"/>
      <c r="M1091" s="13"/>
      <c r="N1091" s="13"/>
      <c r="O1091" s="13"/>
    </row>
    <row r="1092" spans="2:15" ht="24.95" customHeight="1" x14ac:dyDescent="0.2">
      <c r="B1092" s="235" t="s">
        <v>156</v>
      </c>
      <c r="C1092" s="263">
        <v>15566</v>
      </c>
      <c r="D1092" s="263"/>
      <c r="E1092" s="263">
        <v>7701</v>
      </c>
      <c r="F1092" s="263"/>
      <c r="G1092" s="260">
        <v>23267</v>
      </c>
      <c r="H1092" s="262"/>
      <c r="I1092" s="38"/>
      <c r="J1092" s="38"/>
      <c r="K1092" s="38"/>
      <c r="L1092" s="38"/>
      <c r="M1092" s="13"/>
      <c r="N1092" s="13"/>
      <c r="O1092" s="13"/>
    </row>
    <row r="1093" spans="2:15" ht="24.95" customHeight="1" x14ac:dyDescent="0.2">
      <c r="B1093" s="111" t="s">
        <v>43</v>
      </c>
      <c r="C1093" s="265">
        <f>(C1092-C1091)/C1091</f>
        <v>1.89223337049424</v>
      </c>
      <c r="D1093" s="265"/>
      <c r="E1093" s="265">
        <f>(E1092-E1091)/E1091</f>
        <v>2.2952503209242621</v>
      </c>
      <c r="F1093" s="265"/>
      <c r="G1093" s="265">
        <f>(G1092-G1091)/G1091</f>
        <v>2.0142505505894546</v>
      </c>
      <c r="H1093" s="265"/>
      <c r="I1093" s="38"/>
      <c r="J1093" s="38"/>
      <c r="K1093" s="38"/>
      <c r="L1093" s="38"/>
      <c r="M1093" s="13"/>
      <c r="N1093" s="13"/>
      <c r="O1093" s="13"/>
    </row>
    <row r="1094" spans="2:15" ht="24.95" customHeight="1" x14ac:dyDescent="0.2"/>
    <row r="1095" spans="2:15" ht="24.95" customHeight="1" x14ac:dyDescent="0.2"/>
    <row r="1096" spans="2:15" ht="24.95" customHeight="1" x14ac:dyDescent="0.2"/>
    <row r="1097" spans="2:15" ht="24.95" customHeight="1" x14ac:dyDescent="0.2"/>
    <row r="1098" spans="2:15" ht="24.95" customHeight="1" x14ac:dyDescent="0.2"/>
    <row r="1099" spans="2:15" ht="24.95" customHeight="1" x14ac:dyDescent="0.2"/>
    <row r="1100" spans="2:15" ht="24.95" customHeight="1" x14ac:dyDescent="0.2"/>
    <row r="1101" spans="2:15" ht="24.95" customHeight="1" x14ac:dyDescent="0.2"/>
    <row r="1102" spans="2:15" ht="24.95" customHeight="1" x14ac:dyDescent="0.2"/>
    <row r="1103" spans="2:15" ht="24.95" customHeight="1" x14ac:dyDescent="0.2"/>
    <row r="1104" spans="2:15" ht="24.95" customHeight="1" x14ac:dyDescent="0.2"/>
    <row r="1105" spans="2:13" ht="24.95" customHeight="1" x14ac:dyDescent="0.2">
      <c r="B1105" s="42"/>
      <c r="C1105" s="42"/>
      <c r="D1105" s="42"/>
      <c r="E1105" s="42"/>
      <c r="F1105" s="42"/>
      <c r="G1105" s="42"/>
      <c r="H1105" s="42"/>
      <c r="I1105" s="42"/>
      <c r="J1105" s="42"/>
      <c r="K1105" s="42"/>
      <c r="L1105" s="42"/>
    </row>
    <row r="1106" spans="2:13" ht="24.95" customHeight="1" x14ac:dyDescent="0.2">
      <c r="B1106" s="266" t="s">
        <v>15</v>
      </c>
      <c r="C1106" s="266"/>
      <c r="D1106" s="266"/>
      <c r="E1106" s="266"/>
      <c r="F1106" s="266"/>
      <c r="G1106" s="266"/>
      <c r="H1106" s="266"/>
      <c r="I1106" s="266"/>
      <c r="J1106" s="266"/>
    </row>
    <row r="1107" spans="2:13" ht="24.95" customHeight="1" x14ac:dyDescent="0.2">
      <c r="B1107" s="139" t="s">
        <v>35</v>
      </c>
      <c r="C1107" s="267" t="s">
        <v>64</v>
      </c>
      <c r="D1107" s="267"/>
      <c r="E1107" s="267" t="s">
        <v>65</v>
      </c>
      <c r="F1107" s="267"/>
      <c r="G1107" s="267" t="s">
        <v>1</v>
      </c>
      <c r="H1107" s="267"/>
      <c r="I1107" s="267" t="s">
        <v>18</v>
      </c>
      <c r="J1107" s="267"/>
      <c r="L1107" s="39"/>
    </row>
    <row r="1108" spans="2:13" ht="24.95" customHeight="1" x14ac:dyDescent="0.2">
      <c r="B1108" s="235" t="s">
        <v>176</v>
      </c>
      <c r="C1108" s="259">
        <v>7692</v>
      </c>
      <c r="D1108" s="259"/>
      <c r="E1108" s="259">
        <v>2706</v>
      </c>
      <c r="F1108" s="259"/>
      <c r="G1108" s="260">
        <v>10398</v>
      </c>
      <c r="H1108" s="260"/>
      <c r="I1108" s="261">
        <v>9.1153582900000002E-2</v>
      </c>
      <c r="J1108" s="262"/>
    </row>
    <row r="1109" spans="2:13" ht="24.95" customHeight="1" x14ac:dyDescent="0.2">
      <c r="B1109" s="235" t="s">
        <v>156</v>
      </c>
      <c r="C1109" s="259">
        <v>28478</v>
      </c>
      <c r="D1109" s="259"/>
      <c r="E1109" s="259">
        <v>8663</v>
      </c>
      <c r="F1109" s="259"/>
      <c r="G1109" s="260">
        <v>37141</v>
      </c>
      <c r="H1109" s="260"/>
      <c r="I1109" s="261">
        <v>0.2139878389</v>
      </c>
      <c r="J1109" s="262"/>
    </row>
    <row r="1110" spans="2:13" ht="24.95" customHeight="1" x14ac:dyDescent="0.2">
      <c r="B1110" s="103" t="s">
        <v>43</v>
      </c>
      <c r="C1110" s="264">
        <f>(C1109-C1108)/C1108</f>
        <v>2.7022880915236609</v>
      </c>
      <c r="D1110" s="264"/>
      <c r="E1110" s="264">
        <f>(E1109-E1108)/E1108</f>
        <v>2.2014042867701402</v>
      </c>
      <c r="F1110" s="264"/>
      <c r="G1110" s="264">
        <f>(G1109-G1108)/G1108</f>
        <v>2.5719369109444123</v>
      </c>
      <c r="H1110" s="264"/>
      <c r="I1110" s="264">
        <f>(I1109-I1108)/I1108</f>
        <v>1.3475526917549172</v>
      </c>
      <c r="J1110" s="264"/>
    </row>
    <row r="1111" spans="2:13" ht="24.95" customHeight="1" x14ac:dyDescent="0.2"/>
    <row r="1112" spans="2:13" ht="24.95" customHeight="1" x14ac:dyDescent="0.2"/>
    <row r="1113" spans="2:13" ht="24.95" customHeight="1" x14ac:dyDescent="0.2"/>
    <row r="1114" spans="2:13" ht="24.95" customHeight="1" x14ac:dyDescent="0.2"/>
    <row r="1115" spans="2:13" ht="24.95" customHeight="1" x14ac:dyDescent="0.2"/>
    <row r="1116" spans="2:13" ht="24.95" customHeight="1" x14ac:dyDescent="0.2"/>
    <row r="1117" spans="2:13" ht="24.95" customHeight="1" x14ac:dyDescent="0.2"/>
    <row r="1118" spans="2:13" ht="24.95" customHeight="1" x14ac:dyDescent="0.2"/>
    <row r="1119" spans="2:13" ht="24.95" customHeight="1" x14ac:dyDescent="0.2"/>
    <row r="1120" spans="2:13" ht="24.95" customHeight="1" x14ac:dyDescent="0.2">
      <c r="M1120" s="22">
        <v>14</v>
      </c>
    </row>
    <row r="1121" spans="2:15" ht="25.5" customHeight="1" x14ac:dyDescent="0.2">
      <c r="B1121" s="273" t="s">
        <v>170</v>
      </c>
      <c r="C1121" s="273"/>
      <c r="D1121" s="273"/>
      <c r="E1121" s="273"/>
      <c r="F1121" s="273"/>
      <c r="G1121" s="273"/>
      <c r="H1121" s="273"/>
      <c r="I1121" s="273"/>
      <c r="J1121" s="273"/>
      <c r="K1121" s="273"/>
      <c r="L1121" s="273"/>
      <c r="M1121" s="273"/>
    </row>
    <row r="1122" spans="2:15" ht="15" customHeight="1" x14ac:dyDescent="0.2">
      <c r="B1122" s="56"/>
      <c r="C1122" s="56"/>
      <c r="D1122" s="56"/>
      <c r="E1122" s="56"/>
      <c r="F1122" s="56"/>
      <c r="G1122" s="56"/>
    </row>
    <row r="1123" spans="2:15" ht="24.95" customHeight="1" x14ac:dyDescent="0.2">
      <c r="B1123" s="275" t="s">
        <v>13</v>
      </c>
      <c r="C1123" s="275"/>
      <c r="D1123" s="275"/>
      <c r="E1123" s="275"/>
      <c r="F1123" s="275"/>
      <c r="G1123" s="275"/>
      <c r="H1123" s="275"/>
      <c r="I1123" s="38"/>
      <c r="J1123" s="38"/>
      <c r="K1123" s="38"/>
      <c r="L1123" s="38"/>
      <c r="M1123" s="13"/>
      <c r="N1123" s="13"/>
      <c r="O1123" s="13"/>
    </row>
    <row r="1124" spans="2:15" ht="24.95" customHeight="1" x14ac:dyDescent="0.2">
      <c r="B1124" s="130" t="s">
        <v>35</v>
      </c>
      <c r="C1124" s="268" t="s">
        <v>62</v>
      </c>
      <c r="D1124" s="268"/>
      <c r="E1124" s="268" t="s">
        <v>110</v>
      </c>
      <c r="F1124" s="268"/>
      <c r="G1124" s="268" t="s">
        <v>0</v>
      </c>
      <c r="H1124" s="268"/>
      <c r="I1124" s="38"/>
      <c r="J1124" s="38"/>
      <c r="K1124" s="38"/>
      <c r="L1124" s="38"/>
      <c r="M1124" s="13"/>
      <c r="N1124" s="13"/>
      <c r="O1124" s="13"/>
    </row>
    <row r="1125" spans="2:15" ht="24.95" customHeight="1" x14ac:dyDescent="0.2">
      <c r="B1125" s="235" t="s">
        <v>159</v>
      </c>
      <c r="C1125" s="259">
        <v>23249</v>
      </c>
      <c r="D1125" s="259"/>
      <c r="E1125" s="259">
        <v>7456</v>
      </c>
      <c r="F1125" s="259"/>
      <c r="G1125" s="260">
        <v>30705</v>
      </c>
      <c r="H1125" s="262"/>
      <c r="I1125" s="38"/>
      <c r="J1125" s="38"/>
      <c r="K1125" s="38"/>
      <c r="L1125" s="38"/>
      <c r="M1125" s="13"/>
      <c r="N1125" s="13"/>
      <c r="O1125" s="13"/>
    </row>
    <row r="1126" spans="2:15" ht="24.95" customHeight="1" x14ac:dyDescent="0.2">
      <c r="B1126" s="235" t="s">
        <v>160</v>
      </c>
      <c r="C1126" s="263">
        <v>34160</v>
      </c>
      <c r="D1126" s="263"/>
      <c r="E1126" s="263">
        <v>16527</v>
      </c>
      <c r="F1126" s="263"/>
      <c r="G1126" s="260">
        <v>50687</v>
      </c>
      <c r="H1126" s="262"/>
      <c r="I1126" s="38"/>
      <c r="J1126" s="38"/>
      <c r="K1126" s="38"/>
      <c r="L1126" s="38"/>
      <c r="M1126" s="13"/>
      <c r="N1126" s="13"/>
      <c r="O1126" s="13"/>
    </row>
    <row r="1127" spans="2:15" ht="24.95" customHeight="1" x14ac:dyDescent="0.2">
      <c r="B1127" s="111" t="s">
        <v>43</v>
      </c>
      <c r="C1127" s="265">
        <f>(C1126-C1125)/C1125</f>
        <v>0.46931050797883778</v>
      </c>
      <c r="D1127" s="265"/>
      <c r="E1127" s="265">
        <f>(E1126-E1125)/E1125</f>
        <v>1.216604077253219</v>
      </c>
      <c r="F1127" s="265"/>
      <c r="G1127" s="265">
        <f>(G1126-G1125)/G1125</f>
        <v>0.65077348965966453</v>
      </c>
      <c r="H1127" s="265"/>
      <c r="I1127" s="38"/>
      <c r="J1127" s="38"/>
      <c r="K1127" s="38"/>
      <c r="L1127" s="38"/>
      <c r="M1127" s="13"/>
      <c r="N1127" s="13"/>
      <c r="O1127" s="13"/>
    </row>
    <row r="1128" spans="2:15" ht="24.95" customHeight="1" x14ac:dyDescent="0.2">
      <c r="B1128" s="37"/>
      <c r="C1128" s="38"/>
      <c r="D1128" s="38"/>
      <c r="E1128" s="38"/>
      <c r="F1128" s="57"/>
      <c r="G1128" s="37"/>
      <c r="H1128" s="37"/>
      <c r="I1128" s="38"/>
      <c r="J1128" s="38"/>
      <c r="K1128" s="38"/>
      <c r="L1128" s="38"/>
      <c r="M1128" s="13"/>
      <c r="N1128" s="13"/>
      <c r="O1128" s="13"/>
    </row>
    <row r="1129" spans="2:15" ht="24.95" customHeight="1" x14ac:dyDescent="0.2">
      <c r="B1129" s="37"/>
      <c r="C1129" s="38"/>
      <c r="D1129" s="38"/>
      <c r="E1129" s="38"/>
      <c r="F1129" s="57"/>
      <c r="G1129" s="37"/>
      <c r="H1129" s="37"/>
      <c r="I1129" s="38"/>
      <c r="J1129" s="38"/>
      <c r="K1129" s="38"/>
      <c r="L1129" s="38"/>
      <c r="M1129" s="13"/>
      <c r="N1129" s="13"/>
      <c r="O1129" s="13"/>
    </row>
    <row r="1130" spans="2:15" ht="24.95" customHeight="1" x14ac:dyDescent="0.2">
      <c r="B1130" s="37"/>
      <c r="C1130" s="38"/>
      <c r="D1130" s="38"/>
      <c r="E1130" s="38"/>
      <c r="F1130" s="57"/>
      <c r="G1130" s="37"/>
      <c r="H1130" s="37"/>
      <c r="I1130" s="38"/>
      <c r="J1130" s="38"/>
      <c r="K1130" s="38"/>
      <c r="L1130" s="38"/>
      <c r="M1130" s="13"/>
      <c r="N1130" s="13"/>
      <c r="O1130" s="13"/>
    </row>
    <row r="1131" spans="2:15" ht="24.95" customHeight="1" x14ac:dyDescent="0.2">
      <c r="B1131" s="37"/>
      <c r="C1131" s="38"/>
      <c r="D1131" s="38"/>
      <c r="E1131" s="38"/>
      <c r="F1131" s="57"/>
      <c r="G1131" s="37"/>
      <c r="H1131" s="37"/>
      <c r="I1131" s="38"/>
      <c r="J1131" s="38"/>
      <c r="K1131" s="38"/>
      <c r="L1131" s="38"/>
      <c r="M1131" s="13"/>
      <c r="N1131" s="13"/>
      <c r="O1131" s="13"/>
    </row>
    <row r="1132" spans="2:15" ht="24.95" customHeight="1" x14ac:dyDescent="0.2">
      <c r="B1132" s="37"/>
      <c r="C1132" s="38"/>
      <c r="D1132" s="38"/>
      <c r="E1132" s="38"/>
      <c r="F1132" s="57"/>
      <c r="G1132" s="37"/>
      <c r="H1132" s="37"/>
      <c r="I1132" s="38"/>
      <c r="J1132" s="38"/>
      <c r="K1132" s="38"/>
      <c r="L1132" s="38"/>
      <c r="M1132" s="13"/>
      <c r="N1132" s="13"/>
      <c r="O1132" s="13"/>
    </row>
    <row r="1133" spans="2:15" ht="24.95" customHeight="1" x14ac:dyDescent="0.2">
      <c r="B1133" s="37"/>
      <c r="C1133" s="38"/>
      <c r="D1133" s="38"/>
      <c r="E1133" s="38"/>
      <c r="F1133" s="57"/>
      <c r="G1133" s="37"/>
      <c r="H1133" s="37"/>
      <c r="I1133" s="38"/>
      <c r="J1133" s="38"/>
      <c r="K1133" s="38"/>
      <c r="L1133" s="38"/>
      <c r="M1133" s="13"/>
      <c r="N1133" s="13"/>
      <c r="O1133" s="13"/>
    </row>
    <row r="1134" spans="2:15" ht="24.95" customHeight="1" x14ac:dyDescent="0.2">
      <c r="B1134" s="37"/>
      <c r="C1134" s="38"/>
      <c r="D1134" s="38"/>
      <c r="E1134" s="38"/>
      <c r="F1134" s="57"/>
      <c r="G1134" s="37"/>
      <c r="H1134" s="37"/>
      <c r="I1134" s="38"/>
      <c r="J1134" s="38"/>
      <c r="K1134" s="38"/>
      <c r="L1134" s="38"/>
      <c r="M1134" s="13"/>
      <c r="N1134" s="13"/>
      <c r="O1134" s="13"/>
    </row>
    <row r="1135" spans="2:15" ht="24.95" customHeight="1" x14ac:dyDescent="0.2">
      <c r="B1135" s="148"/>
      <c r="C1135" s="148"/>
      <c r="D1135" s="148"/>
      <c r="E1135" s="148"/>
      <c r="F1135" s="148"/>
      <c r="G1135" s="148"/>
      <c r="H1135" s="148"/>
      <c r="I1135" s="148"/>
      <c r="J1135" s="148"/>
      <c r="K1135" s="148"/>
      <c r="L1135" s="148"/>
      <c r="M1135" s="58"/>
      <c r="N1135" s="58"/>
      <c r="O1135" s="58"/>
    </row>
    <row r="1136" spans="2:15" ht="24.95" customHeight="1" x14ac:dyDescent="0.2">
      <c r="B1136" s="58"/>
      <c r="C1136" s="58"/>
      <c r="D1136" s="58"/>
      <c r="E1136" s="58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</row>
    <row r="1137" spans="2:15" ht="24.95" customHeight="1" x14ac:dyDescent="0.2">
      <c r="B1137" s="58"/>
      <c r="C1137" s="58"/>
      <c r="D1137" s="58"/>
      <c r="E1137" s="58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</row>
    <row r="1138" spans="2:15" ht="24.95" customHeight="1" x14ac:dyDescent="0.2">
      <c r="B1138" s="58"/>
      <c r="C1138" s="58"/>
      <c r="D1138" s="58"/>
      <c r="E1138" s="58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</row>
    <row r="1139" spans="2:15" ht="24.95" customHeight="1" x14ac:dyDescent="0.2">
      <c r="B1139" s="58"/>
      <c r="C1139" s="58"/>
      <c r="D1139" s="58"/>
      <c r="E1139" s="58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</row>
    <row r="1140" spans="2:15" ht="24.95" customHeight="1" x14ac:dyDescent="0.2">
      <c r="B1140" s="58"/>
      <c r="C1140" s="58"/>
      <c r="D1140" s="58"/>
      <c r="E1140" s="58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</row>
    <row r="1141" spans="2:15" ht="24.95" customHeight="1" x14ac:dyDescent="0.2">
      <c r="B1141" s="58"/>
      <c r="C1141" s="58"/>
      <c r="D1141" s="58"/>
      <c r="E1141" s="58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</row>
    <row r="1142" spans="2:15" ht="24.95" customHeight="1" x14ac:dyDescent="0.2">
      <c r="B1142" s="58"/>
      <c r="C1142" s="58"/>
      <c r="D1142" s="58"/>
      <c r="E1142" s="58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</row>
    <row r="1143" spans="2:15" ht="24.95" customHeight="1" x14ac:dyDescent="0.2">
      <c r="B1143" s="58"/>
      <c r="C1143" s="58"/>
      <c r="D1143" s="58"/>
      <c r="E1143" s="58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</row>
    <row r="1144" spans="2:15" ht="24.95" customHeight="1" x14ac:dyDescent="0.2">
      <c r="B1144" s="58"/>
      <c r="C1144" s="58"/>
      <c r="D1144" s="58"/>
      <c r="E1144" s="58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</row>
    <row r="1145" spans="2:15" ht="24.95" customHeight="1" x14ac:dyDescent="0.2">
      <c r="B1145" s="58"/>
      <c r="C1145" s="58"/>
      <c r="D1145" s="58"/>
      <c r="E1145" s="58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</row>
    <row r="1146" spans="2:15" ht="24.95" customHeight="1" x14ac:dyDescent="0.2">
      <c r="B1146" s="58"/>
      <c r="C1146" s="58"/>
      <c r="D1146" s="58"/>
      <c r="E1146" s="58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</row>
    <row r="1147" spans="2:15" ht="24.95" customHeight="1" x14ac:dyDescent="0.2">
      <c r="B1147" s="58"/>
      <c r="C1147" s="58"/>
      <c r="D1147" s="58"/>
      <c r="E1147" s="58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</row>
    <row r="1148" spans="2:15" ht="24.95" customHeight="1" x14ac:dyDescent="0.2"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</row>
    <row r="1149" spans="2:15" ht="24.95" customHeight="1" x14ac:dyDescent="0.2">
      <c r="B1149" s="266" t="s">
        <v>15</v>
      </c>
      <c r="C1149" s="266"/>
      <c r="D1149" s="266"/>
      <c r="E1149" s="266"/>
      <c r="F1149" s="266"/>
      <c r="G1149" s="266"/>
      <c r="H1149" s="266"/>
      <c r="I1149" s="266"/>
      <c r="J1149" s="266"/>
    </row>
    <row r="1150" spans="2:15" ht="24.95" customHeight="1" x14ac:dyDescent="0.2">
      <c r="B1150" s="139" t="s">
        <v>35</v>
      </c>
      <c r="C1150" s="267" t="s">
        <v>112</v>
      </c>
      <c r="D1150" s="267"/>
      <c r="E1150" s="267" t="s">
        <v>111</v>
      </c>
      <c r="F1150" s="267"/>
      <c r="G1150" s="267" t="s">
        <v>42</v>
      </c>
      <c r="H1150" s="267"/>
      <c r="I1150" s="267" t="s">
        <v>18</v>
      </c>
      <c r="J1150" s="267"/>
      <c r="L1150" s="39"/>
    </row>
    <row r="1151" spans="2:15" ht="24.95" customHeight="1" x14ac:dyDescent="0.2">
      <c r="B1151" s="235" t="s">
        <v>159</v>
      </c>
      <c r="C1151" s="259">
        <v>39843</v>
      </c>
      <c r="D1151" s="259"/>
      <c r="E1151" s="259">
        <v>9533</v>
      </c>
      <c r="F1151" s="259"/>
      <c r="G1151" s="260">
        <v>49376</v>
      </c>
      <c r="H1151" s="260"/>
      <c r="I1151" s="261">
        <v>8.3274108786824994E-2</v>
      </c>
      <c r="J1151" s="262"/>
    </row>
    <row r="1152" spans="2:15" ht="24.95" customHeight="1" x14ac:dyDescent="0.2">
      <c r="B1152" s="235" t="s">
        <v>160</v>
      </c>
      <c r="C1152" s="263">
        <v>61715</v>
      </c>
      <c r="D1152" s="263"/>
      <c r="E1152" s="263">
        <v>18203</v>
      </c>
      <c r="F1152" s="263"/>
      <c r="G1152" s="260">
        <v>79918</v>
      </c>
      <c r="H1152" s="260"/>
      <c r="I1152" s="272">
        <v>0.11729855762870001</v>
      </c>
      <c r="J1152" s="272"/>
    </row>
    <row r="1153" spans="2:15" ht="24.95" customHeight="1" x14ac:dyDescent="0.2">
      <c r="B1153" s="103" t="s">
        <v>43</v>
      </c>
      <c r="C1153" s="264">
        <f>(C1152-C1151)/C1151</f>
        <v>0.54895464698943353</v>
      </c>
      <c r="D1153" s="264"/>
      <c r="E1153" s="264">
        <f>(E1152-E1151)/E1151</f>
        <v>0.90947235917339764</v>
      </c>
      <c r="F1153" s="264"/>
      <c r="G1153" s="264">
        <f>(G1152-G1151)/G1151</f>
        <v>0.61855962410887877</v>
      </c>
      <c r="H1153" s="264"/>
      <c r="I1153" s="264">
        <f>(I1152-I1151)/I1151</f>
        <v>0.40858376436035909</v>
      </c>
      <c r="J1153" s="264"/>
    </row>
    <row r="1154" spans="2:15" ht="24.95" customHeight="1" x14ac:dyDescent="0.2">
      <c r="B1154" s="58"/>
      <c r="C1154" s="58"/>
      <c r="D1154" s="58"/>
      <c r="E1154" s="58"/>
      <c r="F1154" s="58"/>
      <c r="G1154" s="58"/>
      <c r="H1154" s="58"/>
      <c r="I1154" s="58"/>
      <c r="J1154" s="58"/>
      <c r="K1154" s="42"/>
      <c r="L1154" s="42"/>
      <c r="M1154" s="58"/>
      <c r="N1154" s="58"/>
      <c r="O1154" s="58"/>
    </row>
    <row r="1155" spans="2:15" ht="24.95" customHeight="1" x14ac:dyDescent="0.2">
      <c r="B1155" s="58"/>
      <c r="C1155" s="58"/>
      <c r="D1155" s="58"/>
      <c r="E1155" s="58"/>
      <c r="F1155" s="58"/>
      <c r="G1155" s="58"/>
      <c r="H1155" s="58"/>
      <c r="I1155" s="58"/>
      <c r="J1155" s="58"/>
      <c r="K1155" s="42"/>
      <c r="L1155" s="42"/>
      <c r="M1155" s="58"/>
      <c r="N1155" s="58"/>
      <c r="O1155" s="58"/>
    </row>
    <row r="1156" spans="2:15" ht="24.95" customHeight="1" x14ac:dyDescent="0.2">
      <c r="B1156" s="58"/>
      <c r="C1156" s="58"/>
      <c r="D1156" s="58"/>
      <c r="E1156" s="58"/>
      <c r="F1156" s="58"/>
      <c r="G1156" s="58"/>
      <c r="H1156" s="58"/>
      <c r="I1156" s="58"/>
      <c r="J1156" s="58"/>
      <c r="K1156" s="42"/>
      <c r="L1156" s="42"/>
      <c r="M1156" s="58"/>
      <c r="N1156" s="58"/>
      <c r="O1156" s="58"/>
    </row>
    <row r="1157" spans="2:15" ht="24.95" customHeight="1" x14ac:dyDescent="0.2">
      <c r="B1157" s="58"/>
      <c r="C1157" s="58"/>
      <c r="D1157" s="58"/>
      <c r="E1157" s="58"/>
      <c r="F1157" s="58"/>
      <c r="G1157" s="58"/>
      <c r="H1157" s="58"/>
      <c r="I1157" s="58"/>
      <c r="J1157" s="58"/>
      <c r="K1157" s="42"/>
      <c r="L1157" s="42"/>
      <c r="M1157" s="58"/>
      <c r="N1157" s="58"/>
      <c r="O1157" s="58"/>
    </row>
    <row r="1158" spans="2:15" ht="24.95" customHeight="1" x14ac:dyDescent="0.2">
      <c r="B1158" s="58"/>
      <c r="C1158" s="58"/>
      <c r="D1158" s="58"/>
      <c r="E1158" s="58"/>
      <c r="F1158" s="58"/>
      <c r="G1158" s="58"/>
      <c r="H1158" s="58"/>
      <c r="I1158" s="58"/>
      <c r="J1158" s="58"/>
      <c r="K1158" s="42"/>
      <c r="L1158" s="42"/>
      <c r="M1158" s="58"/>
      <c r="N1158" s="58"/>
      <c r="O1158" s="58"/>
    </row>
    <row r="1159" spans="2:15" ht="24.95" customHeight="1" x14ac:dyDescent="0.2">
      <c r="B1159" s="58"/>
      <c r="C1159" s="58"/>
      <c r="D1159" s="58"/>
      <c r="E1159" s="58"/>
      <c r="F1159" s="58"/>
      <c r="G1159" s="58"/>
      <c r="H1159" s="58"/>
      <c r="I1159" s="58"/>
      <c r="J1159" s="58"/>
      <c r="K1159" s="42"/>
      <c r="L1159" s="42"/>
      <c r="M1159" s="58"/>
      <c r="N1159" s="58"/>
      <c r="O1159" s="58"/>
    </row>
    <row r="1160" spans="2:15" ht="24.95" customHeight="1" x14ac:dyDescent="0.2">
      <c r="B1160" s="58"/>
      <c r="C1160" s="58"/>
      <c r="D1160" s="58"/>
      <c r="E1160" s="58"/>
      <c r="F1160" s="58"/>
      <c r="G1160" s="58"/>
      <c r="H1160" s="58"/>
      <c r="I1160" s="58"/>
      <c r="J1160" s="58"/>
      <c r="K1160" s="42"/>
      <c r="L1160" s="42"/>
      <c r="M1160" s="58"/>
      <c r="N1160" s="58"/>
      <c r="O1160" s="58"/>
    </row>
    <row r="1161" spans="2:15" ht="24.95" customHeight="1" x14ac:dyDescent="0.2">
      <c r="B1161" s="58"/>
      <c r="C1161" s="58"/>
      <c r="D1161" s="58"/>
      <c r="E1161" s="58"/>
      <c r="F1161" s="58"/>
      <c r="G1161" s="58"/>
      <c r="H1161" s="58"/>
      <c r="I1161" s="58"/>
      <c r="J1161" s="58"/>
      <c r="K1161" s="42"/>
      <c r="L1161" s="42"/>
      <c r="M1161" s="58"/>
      <c r="N1161" s="58"/>
      <c r="O1161" s="58"/>
    </row>
    <row r="1162" spans="2:15" ht="24.95" customHeight="1" x14ac:dyDescent="0.2">
      <c r="B1162" s="58"/>
      <c r="C1162" s="58"/>
      <c r="D1162" s="58"/>
      <c r="E1162" s="58"/>
      <c r="F1162" s="58"/>
      <c r="G1162" s="58"/>
      <c r="H1162" s="58"/>
      <c r="I1162" s="58"/>
      <c r="J1162" s="58"/>
      <c r="K1162" s="42"/>
      <c r="L1162" s="42"/>
      <c r="M1162" s="58"/>
      <c r="N1162" s="58"/>
      <c r="O1162" s="58"/>
    </row>
    <row r="1163" spans="2:15" ht="24.95" customHeight="1" x14ac:dyDescent="0.2">
      <c r="B1163" s="58"/>
      <c r="C1163" s="58"/>
      <c r="D1163" s="58"/>
      <c r="E1163" s="58"/>
      <c r="F1163" s="58"/>
      <c r="G1163" s="58"/>
      <c r="H1163" s="58"/>
      <c r="I1163" s="58"/>
      <c r="J1163" s="58"/>
      <c r="K1163" s="42"/>
      <c r="L1163" s="42"/>
      <c r="M1163" s="58"/>
      <c r="N1163" s="58"/>
      <c r="O1163" s="58"/>
    </row>
    <row r="1164" spans="2:15" ht="24.95" customHeight="1" x14ac:dyDescent="0.2">
      <c r="B1164" s="58"/>
      <c r="C1164" s="58"/>
      <c r="D1164" s="58"/>
      <c r="E1164" s="58"/>
      <c r="F1164" s="58"/>
      <c r="G1164" s="58"/>
      <c r="H1164" s="58"/>
      <c r="I1164" s="58"/>
      <c r="J1164" s="58"/>
      <c r="K1164" s="42"/>
      <c r="L1164" s="42"/>
      <c r="M1164" s="58"/>
      <c r="N1164" s="58"/>
      <c r="O1164" s="58"/>
    </row>
    <row r="1165" spans="2:15" ht="24.95" customHeight="1" x14ac:dyDescent="0.2">
      <c r="B1165" s="58"/>
      <c r="C1165" s="58"/>
      <c r="D1165" s="58"/>
      <c r="E1165" s="58"/>
      <c r="F1165" s="58"/>
      <c r="G1165" s="58"/>
      <c r="H1165" s="58"/>
      <c r="I1165" s="58"/>
      <c r="J1165" s="58"/>
      <c r="K1165" s="42"/>
      <c r="L1165" s="42"/>
      <c r="M1165" s="58"/>
      <c r="N1165" s="58"/>
      <c r="O1165" s="58"/>
    </row>
    <row r="1166" spans="2:15" ht="24.95" customHeight="1" x14ac:dyDescent="0.2">
      <c r="B1166" s="58"/>
      <c r="C1166" s="58"/>
      <c r="D1166" s="58"/>
      <c r="E1166" s="58"/>
      <c r="F1166" s="58"/>
      <c r="G1166" s="58"/>
      <c r="H1166" s="58"/>
      <c r="I1166" s="58"/>
      <c r="J1166" s="58"/>
      <c r="K1166" s="42"/>
      <c r="L1166" s="42"/>
      <c r="M1166" s="58"/>
      <c r="N1166" s="58"/>
      <c r="O1166" s="58"/>
    </row>
    <row r="1167" spans="2:15" ht="24.95" customHeight="1" x14ac:dyDescent="0.2">
      <c r="B1167" s="58"/>
      <c r="C1167" s="58"/>
      <c r="D1167" s="58"/>
      <c r="E1167" s="58"/>
      <c r="F1167" s="58"/>
      <c r="G1167" s="58"/>
      <c r="H1167" s="58"/>
      <c r="I1167" s="58"/>
      <c r="J1167" s="58"/>
      <c r="K1167" s="42"/>
      <c r="L1167" s="42"/>
      <c r="M1167" s="58"/>
      <c r="N1167" s="58"/>
      <c r="O1167" s="58"/>
    </row>
    <row r="1168" spans="2:15" ht="24.95" customHeight="1" x14ac:dyDescent="0.2">
      <c r="B1168" s="58"/>
      <c r="C1168" s="58"/>
      <c r="D1168" s="58"/>
      <c r="E1168" s="58"/>
      <c r="F1168" s="58"/>
      <c r="G1168" s="58"/>
      <c r="H1168" s="58"/>
      <c r="I1168" s="58"/>
      <c r="J1168" s="58"/>
      <c r="K1168" s="42"/>
      <c r="L1168" s="42"/>
      <c r="M1168" s="58"/>
      <c r="N1168" s="58"/>
      <c r="O1168" s="58"/>
    </row>
    <row r="1169" spans="2:15" ht="24.95" customHeight="1" x14ac:dyDescent="0.2">
      <c r="B1169" s="58"/>
      <c r="C1169" s="58"/>
      <c r="D1169" s="58"/>
      <c r="E1169" s="58"/>
      <c r="F1169" s="58"/>
      <c r="G1169" s="58"/>
      <c r="H1169" s="58"/>
      <c r="I1169" s="58"/>
      <c r="J1169" s="58"/>
      <c r="K1169" s="42"/>
      <c r="L1169" s="42"/>
      <c r="M1169" s="58"/>
      <c r="N1169" s="58"/>
      <c r="O1169" s="58"/>
    </row>
    <row r="1170" spans="2:15" ht="24.95" customHeight="1" x14ac:dyDescent="0.2">
      <c r="B1170" s="58"/>
      <c r="C1170" s="58"/>
      <c r="D1170" s="58"/>
      <c r="E1170" s="58"/>
      <c r="F1170" s="58"/>
      <c r="G1170" s="58"/>
      <c r="H1170" s="58"/>
      <c r="I1170" s="58"/>
      <c r="J1170" s="58"/>
      <c r="K1170" s="42"/>
      <c r="L1170" s="42"/>
      <c r="M1170" s="58"/>
      <c r="N1170" s="58"/>
      <c r="O1170" s="58"/>
    </row>
    <row r="1171" spans="2:15" ht="24.95" customHeight="1" x14ac:dyDescent="0.2">
      <c r="B1171" s="58"/>
      <c r="C1171" s="58"/>
      <c r="D1171" s="58"/>
      <c r="E1171" s="58"/>
      <c r="F1171" s="58"/>
      <c r="G1171" s="58"/>
      <c r="H1171" s="58"/>
      <c r="I1171" s="58"/>
      <c r="J1171" s="58"/>
      <c r="K1171" s="42"/>
      <c r="L1171" s="42"/>
      <c r="M1171" s="58"/>
      <c r="N1171" s="58"/>
      <c r="O1171" s="58"/>
    </row>
    <row r="1172" spans="2:15" ht="24.95" customHeight="1" x14ac:dyDescent="0.2">
      <c r="B1172" s="58"/>
      <c r="C1172" s="58"/>
      <c r="D1172" s="58"/>
      <c r="E1172" s="58"/>
      <c r="F1172" s="58"/>
      <c r="G1172" s="58"/>
      <c r="H1172" s="58"/>
      <c r="I1172" s="58"/>
      <c r="J1172" s="58"/>
      <c r="K1172" s="42"/>
      <c r="L1172" s="42"/>
      <c r="M1172" s="58"/>
      <c r="N1172" s="58"/>
      <c r="O1172" s="58"/>
    </row>
    <row r="1173" spans="2:15" ht="24.95" customHeight="1" x14ac:dyDescent="0.2">
      <c r="B1173" s="42"/>
      <c r="C1173" s="42"/>
      <c r="D1173" s="42"/>
      <c r="E1173" s="42"/>
      <c r="F1173" s="42"/>
      <c r="G1173" s="42"/>
      <c r="H1173" s="42"/>
      <c r="I1173" s="42"/>
      <c r="J1173" s="42"/>
      <c r="K1173" s="42"/>
      <c r="L1173" s="42"/>
      <c r="M1173" s="58"/>
      <c r="N1173" s="58"/>
      <c r="O1173" s="58"/>
    </row>
    <row r="1174" spans="2:15" ht="24.95" customHeight="1" x14ac:dyDescent="0.2">
      <c r="B1174" s="42"/>
      <c r="C1174" s="42"/>
      <c r="D1174" s="42"/>
      <c r="E1174" s="42"/>
      <c r="F1174" s="42"/>
      <c r="G1174" s="42"/>
      <c r="H1174" s="42"/>
      <c r="I1174" s="42"/>
      <c r="J1174" s="42"/>
      <c r="K1174" s="42"/>
      <c r="L1174" s="42"/>
      <c r="M1174" s="58"/>
      <c r="N1174" s="58"/>
      <c r="O1174" s="58"/>
    </row>
    <row r="1175" spans="2:15" ht="24.95" customHeight="1" x14ac:dyDescent="0.2"/>
    <row r="1176" spans="2:15" ht="24.95" customHeight="1" x14ac:dyDescent="0.2"/>
    <row r="1177" spans="2:15" ht="24.95" customHeight="1" x14ac:dyDescent="0.2"/>
    <row r="1178" spans="2:15" ht="24.95" customHeight="1" x14ac:dyDescent="0.2"/>
    <row r="1179" spans="2:15" ht="24.95" customHeight="1" x14ac:dyDescent="0.2"/>
    <row r="1180" spans="2:15" ht="24.95" customHeight="1" x14ac:dyDescent="0.2"/>
    <row r="1181" spans="2:15" ht="24.95" customHeight="1" x14ac:dyDescent="0.2"/>
    <row r="1182" spans="2:15" ht="24.95" customHeight="1" x14ac:dyDescent="0.2"/>
    <row r="1183" spans="2:15" ht="24.95" customHeight="1" x14ac:dyDescent="0.2">
      <c r="M1183" s="22">
        <v>15</v>
      </c>
    </row>
    <row r="1184" spans="2:15" ht="25.5" customHeight="1" x14ac:dyDescent="0.2">
      <c r="B1184" s="285" t="s">
        <v>123</v>
      </c>
      <c r="C1184" s="285"/>
      <c r="D1184" s="285"/>
      <c r="E1184" s="285"/>
      <c r="F1184" s="285"/>
      <c r="G1184" s="285"/>
      <c r="H1184" s="285"/>
      <c r="I1184" s="285"/>
      <c r="J1184" s="285"/>
      <c r="K1184" s="285"/>
      <c r="L1184" s="285"/>
      <c r="M1184" s="285"/>
    </row>
    <row r="1185" spans="2:13" ht="15" customHeight="1" x14ac:dyDescent="0.2">
      <c r="B1185" s="65"/>
      <c r="C1185" s="65"/>
      <c r="D1185" s="65"/>
      <c r="E1185" s="65"/>
      <c r="F1185" s="65"/>
      <c r="G1185" s="65"/>
      <c r="H1185" s="65"/>
      <c r="I1185" s="65"/>
      <c r="J1185" s="65"/>
      <c r="K1185" s="65"/>
      <c r="L1185" s="65"/>
    </row>
    <row r="1186" spans="2:13" ht="25.5" customHeight="1" x14ac:dyDescent="0.2">
      <c r="B1186" s="285" t="s">
        <v>96</v>
      </c>
      <c r="C1186" s="285"/>
      <c r="D1186" s="285"/>
      <c r="E1186" s="285"/>
      <c r="F1186" s="285"/>
      <c r="G1186" s="285"/>
      <c r="H1186" s="285"/>
      <c r="I1186" s="285"/>
      <c r="J1186" s="285"/>
      <c r="K1186" s="285"/>
      <c r="L1186" s="285"/>
      <c r="M1186" s="285"/>
    </row>
    <row r="1187" spans="2:13" ht="15" customHeight="1" x14ac:dyDescent="0.2">
      <c r="B1187" s="56"/>
      <c r="C1187" s="56"/>
      <c r="D1187" s="56"/>
      <c r="E1187" s="56"/>
      <c r="F1187" s="56"/>
      <c r="G1187" s="56"/>
    </row>
    <row r="1188" spans="2:13" ht="24.95" customHeight="1" x14ac:dyDescent="0.2">
      <c r="B1188" s="291" t="s">
        <v>94</v>
      </c>
      <c r="C1188" s="291"/>
      <c r="D1188" s="291"/>
      <c r="E1188" s="291"/>
      <c r="F1188" s="291"/>
      <c r="G1188" s="291"/>
      <c r="H1188" s="291"/>
      <c r="I1188" s="291"/>
      <c r="J1188" s="291"/>
    </row>
    <row r="1189" spans="2:13" ht="24.95" customHeight="1" x14ac:dyDescent="0.2">
      <c r="B1189" s="270" t="s">
        <v>36</v>
      </c>
      <c r="C1189" s="290" t="s">
        <v>47</v>
      </c>
      <c r="D1189" s="290"/>
      <c r="E1189" s="290"/>
      <c r="F1189" s="290" t="s">
        <v>48</v>
      </c>
      <c r="G1189" s="290"/>
      <c r="H1189" s="290"/>
      <c r="I1189" s="135" t="s">
        <v>52</v>
      </c>
      <c r="J1189" s="137" t="s">
        <v>53</v>
      </c>
      <c r="M1189" s="44"/>
    </row>
    <row r="1190" spans="2:13" ht="24.95" customHeight="1" x14ac:dyDescent="0.2">
      <c r="B1190" s="271"/>
      <c r="C1190" s="133" t="s">
        <v>66</v>
      </c>
      <c r="D1190" s="133" t="s">
        <v>67</v>
      </c>
      <c r="E1190" s="183" t="s">
        <v>68</v>
      </c>
      <c r="F1190" s="133" t="s">
        <v>69</v>
      </c>
      <c r="G1190" s="133" t="s">
        <v>70</v>
      </c>
      <c r="H1190" s="134" t="s">
        <v>71</v>
      </c>
      <c r="I1190" s="136" t="s">
        <v>85</v>
      </c>
      <c r="J1190" s="138" t="s">
        <v>86</v>
      </c>
      <c r="K1190" s="19"/>
      <c r="M1190" s="44"/>
    </row>
    <row r="1191" spans="2:13" ht="24.95" customHeight="1" x14ac:dyDescent="0.2">
      <c r="B1191" s="131" t="s">
        <v>114</v>
      </c>
      <c r="C1191" s="236">
        <v>3636</v>
      </c>
      <c r="D1191" s="236">
        <v>576</v>
      </c>
      <c r="E1191" s="244">
        <v>4212</v>
      </c>
      <c r="F1191" s="236">
        <v>11483</v>
      </c>
      <c r="G1191" s="236">
        <v>1729</v>
      </c>
      <c r="H1191" s="245">
        <v>13212</v>
      </c>
      <c r="I1191" s="246">
        <v>0.2062265033</v>
      </c>
      <c r="J1191" s="247">
        <v>3.1367521367520999</v>
      </c>
      <c r="K1191" s="46"/>
      <c r="M1191" s="44"/>
    </row>
    <row r="1192" spans="2:13" ht="24.95" customHeight="1" x14ac:dyDescent="0.2">
      <c r="B1192" s="131" t="s">
        <v>5</v>
      </c>
      <c r="C1192" s="236">
        <v>5610</v>
      </c>
      <c r="D1192" s="236">
        <v>1579</v>
      </c>
      <c r="E1192" s="244">
        <v>7189</v>
      </c>
      <c r="F1192" s="236">
        <v>9278</v>
      </c>
      <c r="G1192" s="236">
        <v>2578</v>
      </c>
      <c r="H1192" s="245">
        <v>11856</v>
      </c>
      <c r="I1192" s="246">
        <v>0.41163348690000001</v>
      </c>
      <c r="J1192" s="247">
        <v>1.6491862567811999</v>
      </c>
      <c r="K1192" s="46"/>
      <c r="M1192" s="44"/>
    </row>
    <row r="1193" spans="2:13" ht="24.95" customHeight="1" x14ac:dyDescent="0.2">
      <c r="B1193" s="131" t="s">
        <v>22</v>
      </c>
      <c r="C1193" s="236">
        <v>4805</v>
      </c>
      <c r="D1193" s="236">
        <v>82</v>
      </c>
      <c r="E1193" s="244">
        <v>4887</v>
      </c>
      <c r="F1193" s="236">
        <v>14496</v>
      </c>
      <c r="G1193" s="236">
        <v>268</v>
      </c>
      <c r="H1193" s="245">
        <v>14764</v>
      </c>
      <c r="I1193" s="246">
        <v>0.42566959770000001</v>
      </c>
      <c r="J1193" s="247">
        <v>3.0210763249436998</v>
      </c>
      <c r="K1193" s="46"/>
      <c r="M1193" s="44"/>
    </row>
    <row r="1194" spans="2:13" ht="24.95" customHeight="1" x14ac:dyDescent="0.2">
      <c r="B1194" s="131" t="s">
        <v>7</v>
      </c>
      <c r="C1194" s="236">
        <v>932</v>
      </c>
      <c r="D1194" s="236">
        <v>71</v>
      </c>
      <c r="E1194" s="244">
        <v>1003</v>
      </c>
      <c r="F1194" s="236">
        <v>2532</v>
      </c>
      <c r="G1194" s="236">
        <v>359</v>
      </c>
      <c r="H1194" s="245">
        <v>2891</v>
      </c>
      <c r="I1194" s="246">
        <v>0.40883784629999997</v>
      </c>
      <c r="J1194" s="247">
        <v>2.8823529411764999</v>
      </c>
      <c r="K1194" s="46"/>
      <c r="M1194" s="44"/>
    </row>
    <row r="1195" spans="2:13" ht="24.95" customHeight="1" x14ac:dyDescent="0.2">
      <c r="B1195" s="131" t="s">
        <v>8</v>
      </c>
      <c r="C1195" s="236">
        <v>3799</v>
      </c>
      <c r="D1195" s="236">
        <v>425</v>
      </c>
      <c r="E1195" s="244">
        <v>4224</v>
      </c>
      <c r="F1195" s="236">
        <v>12770</v>
      </c>
      <c r="G1195" s="236">
        <v>1128</v>
      </c>
      <c r="H1195" s="245">
        <v>13898</v>
      </c>
      <c r="I1195" s="246">
        <v>0.43503905850000002</v>
      </c>
      <c r="J1195" s="247">
        <v>3.2902462121211999</v>
      </c>
      <c r="K1195" s="46"/>
      <c r="M1195" s="44"/>
    </row>
    <row r="1196" spans="2:13" ht="24.95" customHeight="1" x14ac:dyDescent="0.2">
      <c r="B1196" s="131" t="s">
        <v>9</v>
      </c>
      <c r="C1196" s="236">
        <v>4718</v>
      </c>
      <c r="D1196" s="236">
        <v>95</v>
      </c>
      <c r="E1196" s="244">
        <v>4813</v>
      </c>
      <c r="F1196" s="236">
        <v>15323</v>
      </c>
      <c r="G1196" s="236">
        <v>378</v>
      </c>
      <c r="H1196" s="245">
        <v>15701</v>
      </c>
      <c r="I1196" s="246">
        <v>0.26711539439999998</v>
      </c>
      <c r="J1196" s="247">
        <v>3.2622065239975</v>
      </c>
      <c r="K1196" s="46"/>
      <c r="M1196" s="44"/>
    </row>
    <row r="1197" spans="2:13" ht="24.95" customHeight="1" x14ac:dyDescent="0.2">
      <c r="B1197" s="131" t="s">
        <v>10</v>
      </c>
      <c r="C1197" s="236">
        <v>1948</v>
      </c>
      <c r="D1197" s="236">
        <v>34</v>
      </c>
      <c r="E1197" s="244">
        <v>1982</v>
      </c>
      <c r="F1197" s="236">
        <v>4306</v>
      </c>
      <c r="G1197" s="236">
        <v>137</v>
      </c>
      <c r="H1197" s="245">
        <v>4443</v>
      </c>
      <c r="I1197" s="246">
        <v>0.28635880250000001</v>
      </c>
      <c r="J1197" s="247">
        <v>2.2416750756810999</v>
      </c>
      <c r="K1197" s="46"/>
      <c r="M1197" s="44"/>
    </row>
    <row r="1198" spans="2:13" ht="24.95" customHeight="1" x14ac:dyDescent="0.2">
      <c r="B1198" s="131" t="s">
        <v>11</v>
      </c>
      <c r="C1198" s="236">
        <v>984</v>
      </c>
      <c r="D1198" s="236">
        <v>1023</v>
      </c>
      <c r="E1198" s="244">
        <v>2007</v>
      </c>
      <c r="F1198" s="236">
        <v>2282</v>
      </c>
      <c r="G1198" s="236">
        <v>5077</v>
      </c>
      <c r="H1198" s="245">
        <v>7359</v>
      </c>
      <c r="I1198" s="246">
        <v>0.3207672614</v>
      </c>
      <c r="J1198" s="247">
        <v>3.6666666666666998</v>
      </c>
      <c r="K1198" s="46"/>
      <c r="M1198" s="47"/>
    </row>
    <row r="1199" spans="2:13" ht="24.95" customHeight="1" x14ac:dyDescent="0.2">
      <c r="B1199" s="131" t="s">
        <v>12</v>
      </c>
      <c r="C1199" s="236">
        <v>3570</v>
      </c>
      <c r="D1199" s="236">
        <v>0</v>
      </c>
      <c r="E1199" s="244">
        <v>3570</v>
      </c>
      <c r="F1199" s="236">
        <v>6595</v>
      </c>
      <c r="G1199" s="236">
        <v>0</v>
      </c>
      <c r="H1199" s="245">
        <v>6595</v>
      </c>
      <c r="I1199" s="246">
        <v>0.44214851059999999</v>
      </c>
      <c r="J1199" s="247">
        <v>1.8473389355742</v>
      </c>
      <c r="K1199" s="46"/>
      <c r="M1199" s="47"/>
    </row>
    <row r="1200" spans="2:13" ht="24.95" customHeight="1" x14ac:dyDescent="0.2">
      <c r="B1200" s="132" t="s">
        <v>14</v>
      </c>
      <c r="C1200" s="228">
        <v>30002</v>
      </c>
      <c r="D1200" s="228">
        <v>3885</v>
      </c>
      <c r="E1200" s="248">
        <v>33887</v>
      </c>
      <c r="F1200" s="228">
        <v>79065</v>
      </c>
      <c r="G1200" s="228">
        <v>11654</v>
      </c>
      <c r="H1200" s="249">
        <v>90719</v>
      </c>
      <c r="I1200" s="250">
        <v>0.32548107650000002</v>
      </c>
      <c r="J1200" s="251">
        <v>2.6771033139551998</v>
      </c>
      <c r="M1200" s="47"/>
    </row>
    <row r="1201" spans="2:15" ht="24.95" customHeight="1" x14ac:dyDescent="0.2">
      <c r="B1201" s="213"/>
      <c r="C1201" s="53"/>
      <c r="D1201" s="53"/>
      <c r="E1201" s="54"/>
      <c r="F1201" s="53"/>
      <c r="G1201" s="53"/>
      <c r="H1201" s="54"/>
      <c r="I1201" s="62"/>
      <c r="J1201" s="63"/>
      <c r="K1201" s="67"/>
      <c r="L1201" s="67"/>
      <c r="M1201" s="66"/>
      <c r="N1201" s="19"/>
    </row>
    <row r="1202" spans="2:15" ht="24.95" customHeight="1" x14ac:dyDescent="0.2">
      <c r="B1202" s="70"/>
      <c r="C1202" s="70"/>
      <c r="D1202" s="70"/>
      <c r="E1202" s="70"/>
      <c r="F1202" s="70"/>
      <c r="G1202" s="70"/>
      <c r="H1202" s="70"/>
      <c r="I1202" s="70"/>
      <c r="J1202" s="70"/>
      <c r="K1202" s="70">
        <v>14</v>
      </c>
      <c r="L1202" s="70"/>
      <c r="M1202" s="70"/>
      <c r="N1202" s="70"/>
    </row>
    <row r="1203" spans="2:15" ht="24.95" customHeight="1" x14ac:dyDescent="0.2">
      <c r="B1203" s="68"/>
      <c r="C1203" s="68"/>
      <c r="D1203" s="68"/>
      <c r="E1203" s="68"/>
      <c r="F1203" s="68"/>
      <c r="G1203" s="68"/>
      <c r="H1203" s="68"/>
      <c r="I1203" s="68"/>
      <c r="J1203" s="68"/>
      <c r="K1203" s="69">
        <v>3</v>
      </c>
      <c r="L1203" s="69"/>
      <c r="M1203" s="69"/>
      <c r="N1203" s="69"/>
    </row>
    <row r="1204" spans="2:15" ht="24.95" customHeight="1" x14ac:dyDescent="0.2">
      <c r="B1204" s="64"/>
      <c r="C1204" s="64"/>
      <c r="D1204" s="64"/>
      <c r="E1204" s="64"/>
      <c r="G1204" s="64"/>
      <c r="H1204" s="64"/>
      <c r="I1204" s="64"/>
      <c r="J1204" s="64"/>
      <c r="K1204" s="10">
        <v>13</v>
      </c>
    </row>
    <row r="1205" spans="2:15" ht="24.95" customHeight="1" x14ac:dyDescent="0.2">
      <c r="B1205" s="64"/>
      <c r="C1205" s="64"/>
      <c r="D1205" s="64"/>
      <c r="E1205" s="64"/>
      <c r="G1205" s="64"/>
      <c r="H1205" s="64"/>
      <c r="I1205" s="64"/>
      <c r="J1205" s="64"/>
      <c r="K1205" s="10">
        <v>14</v>
      </c>
    </row>
    <row r="1206" spans="2:15" ht="24.95" customHeight="1" x14ac:dyDescent="0.2">
      <c r="B1206" s="64"/>
      <c r="C1206" s="64"/>
      <c r="D1206" s="64"/>
      <c r="E1206" s="64"/>
      <c r="G1206" s="64"/>
      <c r="H1206" s="64"/>
      <c r="I1206" s="64"/>
      <c r="J1206" s="64"/>
      <c r="K1206" s="10">
        <v>6</v>
      </c>
    </row>
    <row r="1207" spans="2:15" ht="24.95" customHeight="1" x14ac:dyDescent="0.2">
      <c r="B1207" s="64"/>
      <c r="C1207" s="64"/>
      <c r="D1207" s="64"/>
      <c r="E1207" s="64"/>
      <c r="G1207" s="64"/>
      <c r="H1207" s="64"/>
      <c r="I1207" s="64"/>
      <c r="J1207" s="64"/>
      <c r="K1207" s="10">
        <v>6</v>
      </c>
    </row>
    <row r="1208" spans="2:15" ht="24.95" customHeight="1" x14ac:dyDescent="0.2">
      <c r="B1208" s="64"/>
      <c r="C1208" s="64"/>
      <c r="D1208" s="64"/>
      <c r="E1208" s="64"/>
      <c r="G1208" s="64"/>
      <c r="H1208" s="64"/>
      <c r="I1208" s="64"/>
      <c r="J1208" s="64"/>
    </row>
    <row r="1209" spans="2:15" ht="24.95" customHeight="1" x14ac:dyDescent="0.2">
      <c r="B1209" s="64"/>
      <c r="C1209" s="64"/>
      <c r="D1209" s="64"/>
      <c r="E1209" s="64"/>
      <c r="G1209" s="64"/>
      <c r="H1209" s="64"/>
      <c r="I1209" s="64"/>
      <c r="J1209" s="64"/>
    </row>
    <row r="1210" spans="2:15" ht="24.95" customHeight="1" x14ac:dyDescent="0.2">
      <c r="B1210" s="64"/>
      <c r="C1210" s="64"/>
      <c r="D1210" s="64"/>
      <c r="E1210" s="64"/>
      <c r="G1210" s="64"/>
      <c r="H1210" s="64"/>
      <c r="I1210" s="64"/>
      <c r="J1210" s="64"/>
    </row>
    <row r="1211" spans="2:15" ht="24.95" customHeight="1" x14ac:dyDescent="0.2">
      <c r="B1211" s="64"/>
      <c r="C1211" s="64"/>
      <c r="D1211" s="64"/>
      <c r="E1211" s="64"/>
      <c r="G1211" s="64"/>
      <c r="H1211" s="64"/>
      <c r="I1211" s="64"/>
      <c r="J1211" s="64"/>
    </row>
    <row r="1212" spans="2:15" ht="24.95" customHeight="1" x14ac:dyDescent="0.2">
      <c r="B1212" s="64"/>
      <c r="C1212" s="64"/>
      <c r="D1212" s="64"/>
      <c r="E1212" s="64"/>
      <c r="F1212" s="64"/>
      <c r="G1212" s="64"/>
      <c r="H1212" s="64"/>
      <c r="I1212" s="64"/>
      <c r="J1212" s="64"/>
      <c r="K1212" s="64"/>
    </row>
    <row r="1213" spans="2:15" ht="24.95" customHeight="1" x14ac:dyDescent="0.2"/>
    <row r="1214" spans="2:15" ht="25.5" customHeight="1" x14ac:dyDescent="0.2">
      <c r="B1214" s="278" t="s">
        <v>171</v>
      </c>
      <c r="C1214" s="278"/>
      <c r="D1214" s="278"/>
      <c r="E1214" s="278"/>
      <c r="F1214" s="278"/>
      <c r="G1214" s="278"/>
      <c r="H1214" s="278"/>
      <c r="I1214" s="278"/>
      <c r="J1214" s="278"/>
      <c r="K1214" s="278"/>
      <c r="L1214" s="278"/>
      <c r="M1214" s="278"/>
    </row>
    <row r="1215" spans="2:15" ht="24.95" customHeight="1" x14ac:dyDescent="0.2">
      <c r="B1215" s="56"/>
      <c r="C1215" s="56"/>
      <c r="D1215" s="56"/>
      <c r="E1215" s="56"/>
      <c r="F1215" s="56"/>
      <c r="G1215" s="56"/>
    </row>
    <row r="1216" spans="2:15" ht="24.95" customHeight="1" x14ac:dyDescent="0.2">
      <c r="B1216" s="275" t="s">
        <v>13</v>
      </c>
      <c r="C1216" s="275"/>
      <c r="D1216" s="275"/>
      <c r="E1216" s="275"/>
      <c r="F1216" s="275"/>
      <c r="G1216" s="275"/>
      <c r="H1216" s="275"/>
      <c r="I1216" s="38"/>
      <c r="J1216" s="38"/>
      <c r="K1216" s="38"/>
      <c r="L1216" s="38"/>
      <c r="M1216" s="13"/>
      <c r="N1216" s="13"/>
      <c r="O1216" s="13"/>
    </row>
    <row r="1217" spans="2:15" ht="24.95" customHeight="1" x14ac:dyDescent="0.2">
      <c r="B1217" s="130" t="s">
        <v>35</v>
      </c>
      <c r="C1217" s="268" t="s">
        <v>62</v>
      </c>
      <c r="D1217" s="268"/>
      <c r="E1217" s="268" t="s">
        <v>63</v>
      </c>
      <c r="F1217" s="268"/>
      <c r="G1217" s="268" t="s">
        <v>0</v>
      </c>
      <c r="H1217" s="268"/>
      <c r="I1217" s="38"/>
      <c r="J1217" s="38"/>
      <c r="K1217" s="38"/>
      <c r="L1217" s="38"/>
      <c r="M1217" s="13"/>
      <c r="N1217" s="13"/>
      <c r="O1217" s="13"/>
    </row>
    <row r="1218" spans="2:15" ht="24.95" customHeight="1" x14ac:dyDescent="0.2">
      <c r="B1218" s="235" t="s">
        <v>176</v>
      </c>
      <c r="C1218" s="274">
        <v>23500</v>
      </c>
      <c r="D1218" s="274"/>
      <c r="E1218" s="274">
        <v>977</v>
      </c>
      <c r="F1218" s="274"/>
      <c r="G1218" s="260">
        <v>24477</v>
      </c>
      <c r="H1218" s="262"/>
      <c r="I1218" s="38"/>
      <c r="J1218" s="38"/>
      <c r="K1218" s="38"/>
      <c r="L1218" s="38"/>
      <c r="M1218" s="13"/>
      <c r="N1218" s="13"/>
      <c r="O1218" s="13"/>
    </row>
    <row r="1219" spans="2:15" ht="24.95" customHeight="1" x14ac:dyDescent="0.2">
      <c r="B1219" s="235" t="s">
        <v>156</v>
      </c>
      <c r="C1219" s="263">
        <v>30002</v>
      </c>
      <c r="D1219" s="263"/>
      <c r="E1219" s="263">
        <v>3885</v>
      </c>
      <c r="F1219" s="263"/>
      <c r="G1219" s="260">
        <v>33887</v>
      </c>
      <c r="H1219" s="262"/>
      <c r="I1219" s="38"/>
      <c r="J1219" s="38"/>
      <c r="K1219" s="38"/>
      <c r="L1219" s="38"/>
      <c r="M1219" s="13"/>
      <c r="N1219" s="13"/>
      <c r="O1219" s="13"/>
    </row>
    <row r="1220" spans="2:15" ht="24.95" customHeight="1" x14ac:dyDescent="0.2">
      <c r="B1220" s="111" t="s">
        <v>43</v>
      </c>
      <c r="C1220" s="265">
        <f>(C1219-C1218)/C1218</f>
        <v>0.27668085106382978</v>
      </c>
      <c r="D1220" s="265"/>
      <c r="E1220" s="265">
        <f>(E1219-E1218)/E1218</f>
        <v>2.976458546571136</v>
      </c>
      <c r="F1220" s="265"/>
      <c r="G1220" s="265">
        <f>(G1219-G1218)/G1218</f>
        <v>0.3844425378927156</v>
      </c>
      <c r="H1220" s="265"/>
      <c r="I1220" s="38"/>
      <c r="J1220" s="38"/>
      <c r="K1220" s="38"/>
      <c r="L1220" s="38"/>
      <c r="M1220" s="13"/>
      <c r="N1220" s="13"/>
      <c r="O1220" s="13"/>
    </row>
    <row r="1221" spans="2:15" ht="24.95" customHeight="1" x14ac:dyDescent="0.2"/>
    <row r="1222" spans="2:15" ht="24.95" customHeight="1" x14ac:dyDescent="0.2"/>
    <row r="1223" spans="2:15" ht="24.95" customHeight="1" x14ac:dyDescent="0.2"/>
    <row r="1224" spans="2:15" ht="24.95" customHeight="1" x14ac:dyDescent="0.2"/>
    <row r="1225" spans="2:15" ht="24.95" customHeight="1" x14ac:dyDescent="0.2"/>
    <row r="1226" spans="2:15" ht="24.95" customHeight="1" x14ac:dyDescent="0.2"/>
    <row r="1227" spans="2:15" ht="24.95" customHeight="1" x14ac:dyDescent="0.2"/>
    <row r="1228" spans="2:15" ht="24.95" customHeight="1" x14ac:dyDescent="0.2"/>
    <row r="1229" spans="2:15" ht="24.95" customHeight="1" x14ac:dyDescent="0.2"/>
    <row r="1230" spans="2:15" ht="24.95" customHeight="1" x14ac:dyDescent="0.2"/>
    <row r="1231" spans="2:15" ht="24.95" customHeight="1" x14ac:dyDescent="0.2"/>
    <row r="1232" spans="2:15" ht="24.95" customHeight="1" x14ac:dyDescent="0.2">
      <c r="B1232" s="42"/>
      <c r="C1232" s="42"/>
      <c r="D1232" s="42"/>
      <c r="E1232" s="42"/>
      <c r="F1232" s="42"/>
      <c r="G1232" s="42"/>
      <c r="H1232" s="42"/>
      <c r="I1232" s="42"/>
      <c r="J1232" s="42"/>
      <c r="K1232" s="42"/>
      <c r="L1232" s="42"/>
    </row>
    <row r="1233" spans="2:13" ht="24.95" customHeight="1" x14ac:dyDescent="0.2">
      <c r="B1233" s="266" t="s">
        <v>15</v>
      </c>
      <c r="C1233" s="266"/>
      <c r="D1233" s="266"/>
      <c r="E1233" s="266"/>
      <c r="F1233" s="266"/>
      <c r="G1233" s="266"/>
      <c r="H1233" s="266"/>
      <c r="I1233" s="266"/>
      <c r="J1233" s="266"/>
    </row>
    <row r="1234" spans="2:13" ht="24.95" customHeight="1" x14ac:dyDescent="0.2">
      <c r="B1234" s="139" t="s">
        <v>35</v>
      </c>
      <c r="C1234" s="267" t="s">
        <v>64</v>
      </c>
      <c r="D1234" s="267"/>
      <c r="E1234" s="267" t="s">
        <v>65</v>
      </c>
      <c r="F1234" s="267"/>
      <c r="G1234" s="267" t="s">
        <v>1</v>
      </c>
      <c r="H1234" s="267"/>
      <c r="I1234" s="267" t="s">
        <v>18</v>
      </c>
      <c r="J1234" s="267"/>
      <c r="L1234" s="39"/>
    </row>
    <row r="1235" spans="2:13" ht="24.95" customHeight="1" x14ac:dyDescent="0.2">
      <c r="B1235" s="235" t="s">
        <v>176</v>
      </c>
      <c r="C1235" s="259">
        <v>72254</v>
      </c>
      <c r="D1235" s="259"/>
      <c r="E1235" s="259">
        <v>2121</v>
      </c>
      <c r="F1235" s="259"/>
      <c r="G1235" s="260">
        <v>74375</v>
      </c>
      <c r="H1235" s="260"/>
      <c r="I1235" s="261">
        <v>0.24257585479999999</v>
      </c>
      <c r="J1235" s="262"/>
    </row>
    <row r="1236" spans="2:13" ht="24.95" customHeight="1" x14ac:dyDescent="0.2">
      <c r="B1236" s="235" t="s">
        <v>156</v>
      </c>
      <c r="C1236" s="259">
        <v>79065</v>
      </c>
      <c r="D1236" s="259"/>
      <c r="E1236" s="259">
        <v>11654</v>
      </c>
      <c r="F1236" s="259"/>
      <c r="G1236" s="260">
        <v>90719</v>
      </c>
      <c r="H1236" s="260"/>
      <c r="I1236" s="261">
        <v>0.32548107650000002</v>
      </c>
      <c r="J1236" s="262"/>
    </row>
    <row r="1237" spans="2:13" ht="24.95" customHeight="1" x14ac:dyDescent="0.2">
      <c r="B1237" s="103" t="s">
        <v>43</v>
      </c>
      <c r="C1237" s="264">
        <f>(C1236-C1235)/C1235</f>
        <v>9.4264677388103083E-2</v>
      </c>
      <c r="D1237" s="264"/>
      <c r="E1237" s="264">
        <f>(E1236-E1235)/E1235</f>
        <v>4.4945780292314943</v>
      </c>
      <c r="F1237" s="264"/>
      <c r="G1237" s="264">
        <f>(G1236-G1235)/G1235</f>
        <v>0.21975126050420168</v>
      </c>
      <c r="H1237" s="264"/>
      <c r="I1237" s="264">
        <f>(I1236-I1235)/I1235</f>
        <v>0.34177029601051634</v>
      </c>
      <c r="J1237" s="264"/>
    </row>
    <row r="1238" spans="2:13" ht="24.95" customHeight="1" x14ac:dyDescent="0.2"/>
    <row r="1239" spans="2:13" ht="24.95" customHeight="1" x14ac:dyDescent="0.2"/>
    <row r="1240" spans="2:13" ht="24.95" customHeight="1" x14ac:dyDescent="0.2"/>
    <row r="1241" spans="2:13" ht="24.95" customHeight="1" x14ac:dyDescent="0.2"/>
    <row r="1242" spans="2:13" ht="24.95" customHeight="1" x14ac:dyDescent="0.2"/>
    <row r="1243" spans="2:13" ht="24.95" customHeight="1" x14ac:dyDescent="0.2"/>
    <row r="1244" spans="2:13" ht="24.95" customHeight="1" x14ac:dyDescent="0.2"/>
    <row r="1245" spans="2:13" ht="24.95" customHeight="1" x14ac:dyDescent="0.2"/>
    <row r="1246" spans="2:13" ht="24.95" customHeight="1" x14ac:dyDescent="0.2"/>
    <row r="1247" spans="2:13" ht="24.95" customHeight="1" x14ac:dyDescent="0.2">
      <c r="M1247" s="22">
        <v>16</v>
      </c>
    </row>
    <row r="1248" spans="2:13" s="123" customFormat="1" ht="25.5" customHeight="1" x14ac:dyDescent="0.2">
      <c r="B1248" s="273" t="s">
        <v>172</v>
      </c>
      <c r="C1248" s="273"/>
      <c r="D1248" s="273"/>
      <c r="E1248" s="273"/>
      <c r="F1248" s="273"/>
      <c r="G1248" s="273"/>
      <c r="H1248" s="273"/>
      <c r="I1248" s="273"/>
      <c r="J1248" s="273"/>
      <c r="K1248" s="273"/>
      <c r="L1248" s="273"/>
      <c r="M1248" s="273"/>
    </row>
    <row r="1249" spans="2:15" ht="15" customHeight="1" x14ac:dyDescent="0.2">
      <c r="B1249" s="28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</row>
    <row r="1250" spans="2:15" ht="24.95" customHeight="1" x14ac:dyDescent="0.2">
      <c r="B1250" s="287" t="s">
        <v>13</v>
      </c>
      <c r="C1250" s="287"/>
      <c r="D1250" s="287"/>
      <c r="E1250" s="287"/>
      <c r="F1250" s="287"/>
      <c r="G1250" s="287"/>
      <c r="H1250" s="287"/>
      <c r="I1250" s="115"/>
      <c r="J1250" s="115"/>
      <c r="K1250" s="115"/>
      <c r="L1250" s="115"/>
      <c r="M1250" s="115"/>
      <c r="N1250" s="115"/>
    </row>
    <row r="1251" spans="2:15" ht="24.95" customHeight="1" x14ac:dyDescent="0.2">
      <c r="B1251" s="91" t="s">
        <v>35</v>
      </c>
      <c r="C1251" s="269" t="s">
        <v>51</v>
      </c>
      <c r="D1251" s="269"/>
      <c r="E1251" s="269" t="s">
        <v>50</v>
      </c>
      <c r="F1251" s="269"/>
      <c r="G1251" s="269" t="s">
        <v>0</v>
      </c>
      <c r="H1251" s="269"/>
    </row>
    <row r="1252" spans="2:15" ht="24.95" customHeight="1" x14ac:dyDescent="0.2">
      <c r="B1252" s="238" t="s">
        <v>159</v>
      </c>
      <c r="C1252" s="259">
        <v>106897</v>
      </c>
      <c r="D1252" s="259"/>
      <c r="E1252" s="259">
        <v>14779</v>
      </c>
      <c r="F1252" s="259"/>
      <c r="G1252" s="260">
        <v>121676</v>
      </c>
      <c r="H1252" s="262"/>
    </row>
    <row r="1253" spans="2:15" ht="24.95" customHeight="1" x14ac:dyDescent="0.2">
      <c r="B1253" s="238" t="s">
        <v>160</v>
      </c>
      <c r="C1253" s="263">
        <v>86406</v>
      </c>
      <c r="D1253" s="263"/>
      <c r="E1253" s="263">
        <v>8172</v>
      </c>
      <c r="F1253" s="263"/>
      <c r="G1253" s="260">
        <v>94578</v>
      </c>
      <c r="H1253" s="262"/>
    </row>
    <row r="1254" spans="2:15" ht="24.95" customHeight="1" x14ac:dyDescent="0.2">
      <c r="B1254" s="111" t="s">
        <v>43</v>
      </c>
      <c r="C1254" s="265">
        <f>(C1253-C1252)/C1252</f>
        <v>-0.19168919614208069</v>
      </c>
      <c r="D1254" s="265"/>
      <c r="E1254" s="265">
        <f>(E1253-E1252)/E1252</f>
        <v>-0.44705325123486028</v>
      </c>
      <c r="F1254" s="265"/>
      <c r="G1254" s="265">
        <f>(G1253-G1252)/G1252</f>
        <v>-0.22270620335974226</v>
      </c>
      <c r="H1254" s="265"/>
    </row>
    <row r="1255" spans="2:15" ht="24.95" customHeight="1" x14ac:dyDescent="0.2">
      <c r="B1255" s="33"/>
      <c r="C1255" s="34"/>
      <c r="D1255" s="34"/>
      <c r="E1255" s="34"/>
      <c r="F1255" s="34"/>
      <c r="G1255" s="34"/>
      <c r="H1255" s="34"/>
      <c r="I1255" s="13"/>
      <c r="J1255" s="13"/>
      <c r="K1255" s="13"/>
      <c r="L1255" s="13"/>
      <c r="M1255" s="13"/>
      <c r="N1255" s="13"/>
      <c r="O1255" s="13"/>
    </row>
    <row r="1256" spans="2:15" ht="24.95" customHeight="1" x14ac:dyDescent="0.2">
      <c r="B1256" s="33"/>
      <c r="C1256" s="34"/>
      <c r="D1256" s="34"/>
      <c r="E1256" s="34"/>
      <c r="F1256" s="34"/>
      <c r="G1256" s="34"/>
      <c r="H1256" s="34"/>
      <c r="I1256" s="13"/>
      <c r="J1256" s="13"/>
      <c r="K1256" s="13"/>
      <c r="L1256" s="13"/>
      <c r="M1256" s="13"/>
      <c r="N1256" s="13"/>
      <c r="O1256" s="13"/>
    </row>
    <row r="1257" spans="2:15" ht="24.95" customHeight="1" x14ac:dyDescent="0.2">
      <c r="B1257" s="33"/>
      <c r="C1257" s="34"/>
      <c r="D1257" s="34"/>
      <c r="E1257" s="34"/>
      <c r="F1257" s="34"/>
      <c r="G1257" s="34"/>
      <c r="H1257" s="34"/>
      <c r="I1257" s="13"/>
      <c r="J1257" s="13"/>
      <c r="K1257" s="13"/>
      <c r="L1257" s="13"/>
      <c r="M1257" s="13"/>
      <c r="N1257" s="13"/>
      <c r="O1257" s="13"/>
    </row>
    <row r="1258" spans="2:15" ht="24.95" customHeight="1" x14ac:dyDescent="0.2">
      <c r="B1258" s="33"/>
      <c r="C1258" s="34"/>
      <c r="D1258" s="34"/>
      <c r="E1258" s="34"/>
      <c r="F1258" s="34"/>
      <c r="G1258" s="34"/>
      <c r="H1258" s="34"/>
      <c r="I1258" s="13"/>
      <c r="J1258" s="13"/>
      <c r="K1258" s="13"/>
      <c r="L1258" s="13"/>
      <c r="M1258" s="13"/>
      <c r="N1258" s="13"/>
      <c r="O1258" s="13"/>
    </row>
    <row r="1259" spans="2:15" ht="24.95" customHeight="1" x14ac:dyDescent="0.2">
      <c r="B1259" s="33"/>
      <c r="C1259" s="34"/>
      <c r="D1259" s="34"/>
      <c r="E1259" s="34"/>
      <c r="F1259" s="34"/>
      <c r="G1259" s="34"/>
      <c r="H1259" s="34"/>
      <c r="I1259" s="13"/>
      <c r="J1259" s="13"/>
      <c r="K1259" s="13"/>
      <c r="L1259" s="13"/>
      <c r="M1259" s="13"/>
      <c r="N1259" s="13"/>
      <c r="O1259" s="13"/>
    </row>
    <row r="1260" spans="2:15" ht="24.95" customHeight="1" x14ac:dyDescent="0.2">
      <c r="B1260" s="33"/>
      <c r="C1260" s="34"/>
      <c r="D1260" s="34"/>
      <c r="E1260" s="34"/>
      <c r="F1260" s="34"/>
      <c r="G1260" s="34"/>
      <c r="H1260" s="34"/>
      <c r="I1260" s="13"/>
      <c r="J1260" s="13"/>
      <c r="K1260" s="13"/>
      <c r="L1260" s="13"/>
      <c r="M1260" s="13"/>
      <c r="N1260" s="13"/>
      <c r="O1260" s="13"/>
    </row>
    <row r="1261" spans="2:15" ht="24.95" customHeight="1" x14ac:dyDescent="0.2">
      <c r="B1261" s="33"/>
      <c r="C1261" s="34"/>
      <c r="D1261" s="34"/>
      <c r="E1261" s="34"/>
      <c r="F1261" s="34"/>
      <c r="G1261" s="34"/>
      <c r="H1261" s="34"/>
      <c r="I1261" s="13"/>
      <c r="J1261" s="13"/>
      <c r="K1261" s="13"/>
      <c r="L1261" s="13"/>
      <c r="M1261" s="13"/>
      <c r="N1261" s="13"/>
      <c r="O1261" s="13"/>
    </row>
    <row r="1262" spans="2:15" ht="24.95" customHeight="1" x14ac:dyDescent="0.2">
      <c r="B1262" s="33"/>
      <c r="C1262" s="34"/>
      <c r="D1262" s="34"/>
      <c r="E1262" s="34"/>
      <c r="F1262" s="34"/>
      <c r="G1262" s="34"/>
      <c r="H1262" s="34"/>
      <c r="I1262" s="13"/>
      <c r="J1262" s="13"/>
      <c r="K1262" s="13"/>
      <c r="L1262" s="13"/>
      <c r="M1262" s="13"/>
      <c r="N1262" s="13"/>
      <c r="O1262" s="13"/>
    </row>
    <row r="1263" spans="2:15" ht="24.95" customHeight="1" x14ac:dyDescent="0.2">
      <c r="B1263" s="33"/>
      <c r="C1263" s="34"/>
      <c r="D1263" s="34"/>
      <c r="E1263" s="34"/>
      <c r="F1263" s="34"/>
      <c r="G1263" s="34"/>
      <c r="H1263" s="34"/>
      <c r="I1263" s="13"/>
      <c r="J1263" s="13"/>
      <c r="K1263" s="13"/>
      <c r="L1263" s="13"/>
      <c r="M1263" s="13"/>
      <c r="N1263" s="13"/>
      <c r="O1263" s="13"/>
    </row>
    <row r="1264" spans="2:15" ht="24.95" customHeight="1" x14ac:dyDescent="0.2"/>
    <row r="1265" spans="2:12" ht="24.95" customHeight="1" x14ac:dyDescent="0.2"/>
    <row r="1266" spans="2:12" ht="24.95" customHeight="1" x14ac:dyDescent="0.2"/>
    <row r="1267" spans="2:12" ht="24.95" customHeight="1" x14ac:dyDescent="0.2"/>
    <row r="1268" spans="2:12" ht="24.95" customHeight="1" x14ac:dyDescent="0.2"/>
    <row r="1269" spans="2:12" ht="24.95" customHeight="1" x14ac:dyDescent="0.2"/>
    <row r="1270" spans="2:12" ht="24.95" customHeight="1" x14ac:dyDescent="0.2"/>
    <row r="1271" spans="2:12" ht="24.95" customHeight="1" x14ac:dyDescent="0.2"/>
    <row r="1272" spans="2:12" ht="24.95" customHeight="1" x14ac:dyDescent="0.2"/>
    <row r="1273" spans="2:12" ht="24.95" customHeight="1" x14ac:dyDescent="0.2"/>
    <row r="1274" spans="2:12" ht="24.95" customHeight="1" x14ac:dyDescent="0.2"/>
    <row r="1275" spans="2:12" ht="24.95" customHeight="1" x14ac:dyDescent="0.2"/>
    <row r="1276" spans="2:12" ht="24.95" customHeight="1" x14ac:dyDescent="0.2">
      <c r="B1276" s="266" t="s">
        <v>15</v>
      </c>
      <c r="C1276" s="266"/>
      <c r="D1276" s="266"/>
      <c r="E1276" s="266"/>
      <c r="F1276" s="266"/>
      <c r="G1276" s="266"/>
      <c r="H1276" s="266"/>
      <c r="I1276" s="266"/>
      <c r="J1276" s="266"/>
      <c r="K1276" s="115"/>
    </row>
    <row r="1277" spans="2:12" ht="24.95" customHeight="1" x14ac:dyDescent="0.2">
      <c r="B1277" s="139" t="s">
        <v>35</v>
      </c>
      <c r="C1277" s="267" t="s">
        <v>40</v>
      </c>
      <c r="D1277" s="267"/>
      <c r="E1277" s="267" t="s">
        <v>41</v>
      </c>
      <c r="F1277" s="267"/>
      <c r="G1277" s="267" t="s">
        <v>42</v>
      </c>
      <c r="H1277" s="267"/>
      <c r="I1277" s="267" t="s">
        <v>89</v>
      </c>
      <c r="J1277" s="267"/>
      <c r="L1277" s="39"/>
    </row>
    <row r="1278" spans="2:12" ht="24.95" customHeight="1" x14ac:dyDescent="0.2">
      <c r="B1278" s="239" t="s">
        <v>159</v>
      </c>
      <c r="C1278" s="259">
        <v>246101</v>
      </c>
      <c r="D1278" s="259"/>
      <c r="E1278" s="259">
        <v>29733</v>
      </c>
      <c r="F1278" s="259"/>
      <c r="G1278" s="260">
        <v>275834</v>
      </c>
      <c r="H1278" s="260"/>
      <c r="I1278" s="261">
        <v>0.12744939938906</v>
      </c>
      <c r="J1278" s="262"/>
    </row>
    <row r="1279" spans="2:12" ht="24.95" customHeight="1" x14ac:dyDescent="0.2">
      <c r="B1279" s="239" t="s">
        <v>160</v>
      </c>
      <c r="C1279" s="263">
        <v>229086</v>
      </c>
      <c r="D1279" s="263"/>
      <c r="E1279" s="263">
        <v>37235</v>
      </c>
      <c r="F1279" s="263"/>
      <c r="G1279" s="260">
        <v>266321</v>
      </c>
      <c r="H1279" s="260"/>
      <c r="I1279" s="272">
        <v>0.12728533242637999</v>
      </c>
      <c r="J1279" s="272"/>
    </row>
    <row r="1280" spans="2:12" ht="24.95" customHeight="1" x14ac:dyDescent="0.2">
      <c r="B1280" s="103" t="s">
        <v>43</v>
      </c>
      <c r="C1280" s="264">
        <f>(C1279-C1278)/C1278</f>
        <v>-6.9138280624621601E-2</v>
      </c>
      <c r="D1280" s="264"/>
      <c r="E1280" s="264">
        <f>(E1279-E1278)/E1278</f>
        <v>0.25231224565297816</v>
      </c>
      <c r="F1280" s="264"/>
      <c r="G1280" s="264">
        <f>(G1279-G1278)/G1278</f>
        <v>-3.4488134167651556E-2</v>
      </c>
      <c r="H1280" s="264"/>
      <c r="I1280" s="264">
        <f>(I1279-I1278)/I1278</f>
        <v>-1.2873105990807258E-3</v>
      </c>
      <c r="J1280" s="264"/>
    </row>
    <row r="1281" spans="2:12" ht="24.95" customHeight="1" x14ac:dyDescent="0.2">
      <c r="B1281" s="37"/>
      <c r="C1281" s="38"/>
      <c r="D1281" s="38"/>
      <c r="E1281" s="38"/>
      <c r="F1281" s="38"/>
      <c r="G1281" s="40"/>
      <c r="H1281" s="40"/>
      <c r="I1281" s="40"/>
      <c r="J1281" s="40"/>
      <c r="K1281" s="13"/>
    </row>
    <row r="1282" spans="2:12" ht="24.95" customHeight="1" x14ac:dyDescent="0.2"/>
    <row r="1283" spans="2:12" ht="24.95" customHeight="1" x14ac:dyDescent="0.2"/>
    <row r="1284" spans="2:12" ht="24.95" customHeight="1" x14ac:dyDescent="0.2"/>
    <row r="1285" spans="2:12" ht="24.95" customHeight="1" x14ac:dyDescent="0.2">
      <c r="L1285" s="41"/>
    </row>
    <row r="1286" spans="2:12" ht="24.95" customHeight="1" x14ac:dyDescent="0.2"/>
    <row r="1287" spans="2:12" ht="24.95" customHeight="1" x14ac:dyDescent="0.2"/>
    <row r="1288" spans="2:12" ht="24.95" customHeight="1" x14ac:dyDescent="0.2">
      <c r="L1288" s="27"/>
    </row>
    <row r="1289" spans="2:12" ht="24.95" customHeight="1" x14ac:dyDescent="0.2"/>
    <row r="1290" spans="2:12" ht="24.95" customHeight="1" x14ac:dyDescent="0.2"/>
    <row r="1291" spans="2:12" ht="24.95" customHeight="1" x14ac:dyDescent="0.2"/>
    <row r="1292" spans="2:12" ht="24.95" customHeight="1" x14ac:dyDescent="0.2"/>
    <row r="1293" spans="2:12" ht="24.95" customHeight="1" x14ac:dyDescent="0.2"/>
    <row r="1294" spans="2:12" ht="24.95" customHeight="1" x14ac:dyDescent="0.2"/>
    <row r="1295" spans="2:12" ht="24.95" customHeight="1" x14ac:dyDescent="0.2"/>
    <row r="1296" spans="2:12" ht="24.95" customHeight="1" x14ac:dyDescent="0.2"/>
    <row r="1297" spans="2:15" ht="24.95" customHeight="1" x14ac:dyDescent="0.2"/>
    <row r="1298" spans="2:15" ht="24.95" customHeight="1" x14ac:dyDescent="0.2">
      <c r="O1298" s="31"/>
    </row>
    <row r="1299" spans="2:15" ht="24.95" customHeight="1" x14ac:dyDescent="0.2">
      <c r="O1299" s="31"/>
    </row>
    <row r="1300" spans="2:15" ht="24.95" customHeight="1" x14ac:dyDescent="0.2">
      <c r="O1300" s="31"/>
    </row>
    <row r="1301" spans="2:15" ht="24.95" customHeight="1" x14ac:dyDescent="0.2">
      <c r="B1301" s="58"/>
      <c r="C1301" s="58"/>
      <c r="D1301" s="58"/>
      <c r="E1301" s="58"/>
      <c r="F1301" s="58"/>
      <c r="G1301" s="58"/>
      <c r="H1301" s="58"/>
      <c r="I1301" s="58"/>
      <c r="J1301" s="58"/>
      <c r="K1301" s="58"/>
      <c r="L1301" s="58"/>
      <c r="M1301" s="58"/>
      <c r="N1301" s="58"/>
      <c r="O1301" s="58"/>
    </row>
    <row r="1302" spans="2:15" ht="24.95" customHeight="1" x14ac:dyDescent="0.2">
      <c r="B1302" s="58"/>
      <c r="C1302" s="58"/>
      <c r="D1302" s="58"/>
      <c r="E1302" s="58"/>
      <c r="F1302" s="58"/>
      <c r="G1302" s="58"/>
      <c r="H1302" s="58"/>
      <c r="I1302" s="58"/>
      <c r="J1302" s="58"/>
      <c r="K1302" s="58"/>
      <c r="L1302" s="58"/>
      <c r="M1302" s="58"/>
      <c r="N1302" s="58"/>
      <c r="O1302" s="58"/>
    </row>
    <row r="1303" spans="2:15" ht="24.95" customHeight="1" x14ac:dyDescent="0.2">
      <c r="B1303" s="58"/>
      <c r="C1303" s="58"/>
      <c r="D1303" s="58"/>
      <c r="E1303" s="58"/>
      <c r="F1303" s="58"/>
      <c r="G1303" s="58"/>
      <c r="H1303" s="58"/>
      <c r="I1303" s="58"/>
      <c r="J1303" s="58"/>
      <c r="K1303" s="58"/>
      <c r="L1303" s="58"/>
      <c r="M1303" s="58"/>
      <c r="N1303" s="58"/>
      <c r="O1303" s="58"/>
    </row>
    <row r="1304" spans="2:15" ht="24.95" customHeight="1" x14ac:dyDescent="0.2">
      <c r="B1304" s="58"/>
      <c r="C1304" s="58"/>
      <c r="D1304" s="58"/>
      <c r="E1304" s="58"/>
      <c r="F1304" s="58"/>
      <c r="G1304" s="58"/>
      <c r="H1304" s="58"/>
      <c r="I1304" s="58"/>
      <c r="J1304" s="58"/>
      <c r="K1304" s="58"/>
      <c r="L1304" s="58"/>
      <c r="M1304" s="58"/>
      <c r="N1304" s="58"/>
      <c r="O1304" s="58"/>
    </row>
    <row r="1305" spans="2:15" ht="24.95" customHeight="1" x14ac:dyDescent="0.2">
      <c r="B1305" s="58"/>
      <c r="C1305" s="58"/>
      <c r="D1305" s="58"/>
      <c r="E1305" s="58"/>
      <c r="F1305" s="58"/>
      <c r="G1305" s="58"/>
      <c r="H1305" s="58"/>
      <c r="I1305" s="58"/>
      <c r="J1305" s="58"/>
      <c r="K1305" s="58"/>
      <c r="L1305" s="58"/>
      <c r="M1305" s="58"/>
      <c r="N1305" s="58"/>
      <c r="O1305" s="58"/>
    </row>
    <row r="1306" spans="2:15" ht="24.95" customHeight="1" x14ac:dyDescent="0.2">
      <c r="B1306" s="58"/>
      <c r="C1306" s="58"/>
      <c r="D1306" s="58"/>
      <c r="E1306" s="58"/>
      <c r="F1306" s="58"/>
      <c r="G1306" s="58"/>
      <c r="H1306" s="58"/>
      <c r="I1306" s="58"/>
      <c r="J1306" s="58"/>
      <c r="K1306" s="58"/>
      <c r="L1306" s="58"/>
      <c r="M1306" s="58"/>
      <c r="N1306" s="58"/>
      <c r="O1306" s="58"/>
    </row>
    <row r="1307" spans="2:15" ht="24.95" customHeight="1" x14ac:dyDescent="0.2">
      <c r="B1307" s="58"/>
      <c r="C1307" s="58"/>
      <c r="D1307" s="58"/>
      <c r="E1307" s="58"/>
      <c r="F1307" s="58"/>
      <c r="G1307" s="58"/>
      <c r="H1307" s="58"/>
      <c r="I1307" s="58"/>
      <c r="J1307" s="58"/>
      <c r="K1307" s="58"/>
      <c r="L1307" s="58"/>
      <c r="M1307" s="58"/>
      <c r="N1307" s="58"/>
      <c r="O1307" s="58"/>
    </row>
    <row r="1308" spans="2:15" ht="24.95" customHeight="1" x14ac:dyDescent="0.2">
      <c r="B1308" s="58"/>
      <c r="C1308" s="58"/>
      <c r="D1308" s="58"/>
      <c r="E1308" s="58"/>
      <c r="F1308" s="58"/>
      <c r="G1308" s="58"/>
      <c r="H1308" s="58"/>
      <c r="I1308" s="58"/>
      <c r="J1308" s="58"/>
      <c r="K1308" s="58"/>
      <c r="L1308" s="58"/>
      <c r="M1308" s="58"/>
      <c r="N1308" s="58"/>
      <c r="O1308" s="58"/>
    </row>
    <row r="1309" spans="2:15" ht="24.95" customHeight="1" x14ac:dyDescent="0.2">
      <c r="B1309" s="58"/>
      <c r="C1309" s="58"/>
      <c r="D1309" s="58"/>
      <c r="E1309" s="58"/>
      <c r="F1309" s="58"/>
      <c r="G1309" s="58"/>
      <c r="H1309" s="58"/>
      <c r="I1309" s="58"/>
      <c r="J1309" s="58"/>
      <c r="K1309" s="58"/>
      <c r="L1309" s="58"/>
      <c r="M1309" s="58"/>
      <c r="N1309" s="58"/>
      <c r="O1309" s="58"/>
    </row>
    <row r="1310" spans="2:15" ht="24.95" customHeight="1" x14ac:dyDescent="0.2">
      <c r="B1310" s="58"/>
      <c r="C1310" s="58"/>
      <c r="D1310" s="58"/>
      <c r="E1310" s="58"/>
      <c r="F1310" s="58"/>
      <c r="G1310" s="58"/>
      <c r="H1310" s="58"/>
      <c r="I1310" s="58"/>
      <c r="J1310" s="58"/>
      <c r="K1310" s="58"/>
      <c r="M1310" s="31">
        <v>17</v>
      </c>
      <c r="N1310" s="58"/>
    </row>
    <row r="1311" spans="2:15" ht="25.5" customHeight="1" x14ac:dyDescent="0.2">
      <c r="B1311" s="285" t="s">
        <v>124</v>
      </c>
      <c r="C1311" s="285"/>
      <c r="D1311" s="285"/>
      <c r="E1311" s="285"/>
      <c r="F1311" s="285"/>
      <c r="G1311" s="285"/>
      <c r="H1311" s="285"/>
      <c r="I1311" s="285"/>
      <c r="J1311" s="285"/>
      <c r="K1311" s="285"/>
      <c r="L1311" s="285"/>
      <c r="M1311" s="285"/>
    </row>
    <row r="1312" spans="2:15" ht="15" customHeight="1" x14ac:dyDescent="0.2">
      <c r="B1312" s="65"/>
      <c r="C1312" s="65"/>
      <c r="D1312" s="65"/>
      <c r="E1312" s="65"/>
      <c r="F1312" s="65"/>
      <c r="G1312" s="65"/>
      <c r="H1312" s="65"/>
      <c r="I1312" s="65"/>
      <c r="J1312" s="65"/>
      <c r="K1312" s="65"/>
      <c r="L1312" s="65"/>
    </row>
    <row r="1313" spans="2:14" ht="25.5" customHeight="1" x14ac:dyDescent="0.2">
      <c r="B1313" s="285" t="s">
        <v>125</v>
      </c>
      <c r="C1313" s="285"/>
      <c r="D1313" s="285"/>
      <c r="E1313" s="285"/>
      <c r="F1313" s="285"/>
      <c r="G1313" s="285"/>
      <c r="H1313" s="285"/>
      <c r="I1313" s="285"/>
      <c r="J1313" s="285"/>
      <c r="K1313" s="285"/>
      <c r="L1313" s="285"/>
      <c r="M1313" s="285"/>
    </row>
    <row r="1314" spans="2:14" ht="15" customHeight="1" x14ac:dyDescent="0.2">
      <c r="B1314" s="56"/>
      <c r="C1314" s="56"/>
      <c r="D1314" s="56"/>
      <c r="E1314" s="56"/>
      <c r="F1314" s="56"/>
      <c r="G1314" s="56"/>
    </row>
    <row r="1315" spans="2:14" ht="24.95" customHeight="1" x14ac:dyDescent="0.2">
      <c r="B1315" s="291" t="s">
        <v>97</v>
      </c>
      <c r="C1315" s="291"/>
      <c r="D1315" s="291"/>
      <c r="E1315" s="291"/>
      <c r="F1315" s="291"/>
      <c r="G1315" s="291"/>
      <c r="H1315" s="291"/>
      <c r="I1315" s="291"/>
      <c r="J1315" s="291"/>
    </row>
    <row r="1316" spans="2:14" ht="24.95" customHeight="1" x14ac:dyDescent="0.2">
      <c r="B1316" s="270" t="s">
        <v>36</v>
      </c>
      <c r="C1316" s="290" t="s">
        <v>47</v>
      </c>
      <c r="D1316" s="290"/>
      <c r="E1316" s="290"/>
      <c r="F1316" s="290" t="s">
        <v>48</v>
      </c>
      <c r="G1316" s="290"/>
      <c r="H1316" s="290"/>
      <c r="I1316" s="135" t="s">
        <v>52</v>
      </c>
      <c r="J1316" s="137" t="s">
        <v>53</v>
      </c>
      <c r="M1316" s="44"/>
    </row>
    <row r="1317" spans="2:14" ht="24.95" customHeight="1" x14ac:dyDescent="0.2">
      <c r="B1317" s="271"/>
      <c r="C1317" s="133" t="s">
        <v>66</v>
      </c>
      <c r="D1317" s="133" t="s">
        <v>67</v>
      </c>
      <c r="E1317" s="183" t="s">
        <v>68</v>
      </c>
      <c r="F1317" s="133" t="s">
        <v>69</v>
      </c>
      <c r="G1317" s="133" t="s">
        <v>70</v>
      </c>
      <c r="H1317" s="134" t="s">
        <v>71</v>
      </c>
      <c r="I1317" s="136" t="s">
        <v>85</v>
      </c>
      <c r="J1317" s="138" t="s">
        <v>86</v>
      </c>
      <c r="K1317" s="19"/>
      <c r="M1317" s="44"/>
    </row>
    <row r="1318" spans="2:14" ht="24.95" customHeight="1" x14ac:dyDescent="0.2">
      <c r="B1318" s="131" t="s">
        <v>114</v>
      </c>
      <c r="C1318" s="236">
        <v>2104</v>
      </c>
      <c r="D1318" s="236">
        <v>20</v>
      </c>
      <c r="E1318" s="244">
        <v>2124</v>
      </c>
      <c r="F1318" s="236">
        <v>5573</v>
      </c>
      <c r="G1318" s="236">
        <v>41</v>
      </c>
      <c r="H1318" s="245">
        <v>5614</v>
      </c>
      <c r="I1318" s="246">
        <v>0.32778511630000001</v>
      </c>
      <c r="J1318" s="247">
        <v>2.6431261770245</v>
      </c>
      <c r="K1318" s="46"/>
      <c r="M1318" s="44"/>
    </row>
    <row r="1319" spans="2:14" ht="24.95" customHeight="1" x14ac:dyDescent="0.2">
      <c r="B1319" s="131" t="s">
        <v>5</v>
      </c>
      <c r="C1319" s="236">
        <v>5255</v>
      </c>
      <c r="D1319" s="236">
        <v>1715</v>
      </c>
      <c r="E1319" s="244">
        <v>6970</v>
      </c>
      <c r="F1319" s="236">
        <v>7762</v>
      </c>
      <c r="G1319" s="236">
        <v>2227</v>
      </c>
      <c r="H1319" s="245">
        <v>9989</v>
      </c>
      <c r="I1319" s="246">
        <v>0.4591756904</v>
      </c>
      <c r="J1319" s="247">
        <v>1.4331420373027</v>
      </c>
      <c r="K1319" s="46"/>
      <c r="M1319" s="44"/>
    </row>
    <row r="1320" spans="2:14" ht="24.95" customHeight="1" x14ac:dyDescent="0.2">
      <c r="B1320" s="131" t="s">
        <v>22</v>
      </c>
      <c r="C1320" s="236">
        <v>4113</v>
      </c>
      <c r="D1320" s="236">
        <v>9</v>
      </c>
      <c r="E1320" s="244">
        <v>4122</v>
      </c>
      <c r="F1320" s="236">
        <v>12131</v>
      </c>
      <c r="G1320" s="236">
        <v>56</v>
      </c>
      <c r="H1320" s="245">
        <v>12187</v>
      </c>
      <c r="I1320" s="246">
        <v>0.57952304440000002</v>
      </c>
      <c r="J1320" s="247">
        <v>2.9565744784085002</v>
      </c>
      <c r="K1320" s="46"/>
      <c r="M1320" s="44"/>
    </row>
    <row r="1321" spans="2:14" ht="24.95" customHeight="1" x14ac:dyDescent="0.2">
      <c r="B1321" s="131" t="s">
        <v>7</v>
      </c>
      <c r="C1321" s="236">
        <v>339</v>
      </c>
      <c r="D1321" s="236">
        <v>31</v>
      </c>
      <c r="E1321" s="244">
        <v>370</v>
      </c>
      <c r="F1321" s="236">
        <v>1818</v>
      </c>
      <c r="G1321" s="236">
        <v>151</v>
      </c>
      <c r="H1321" s="245">
        <v>1969</v>
      </c>
      <c r="I1321" s="246">
        <v>0.44082911990000001</v>
      </c>
      <c r="J1321" s="247">
        <v>5.3216216216215999</v>
      </c>
      <c r="K1321" s="46"/>
      <c r="M1321" s="44"/>
    </row>
    <row r="1322" spans="2:14" ht="24.95" customHeight="1" x14ac:dyDescent="0.2">
      <c r="B1322" s="131" t="s">
        <v>8</v>
      </c>
      <c r="C1322" s="236">
        <v>6933</v>
      </c>
      <c r="D1322" s="236">
        <v>1219</v>
      </c>
      <c r="E1322" s="244">
        <v>8152</v>
      </c>
      <c r="F1322" s="236">
        <v>17218</v>
      </c>
      <c r="G1322" s="236">
        <v>2278</v>
      </c>
      <c r="H1322" s="245">
        <v>19496</v>
      </c>
      <c r="I1322" s="246">
        <v>0.4542270115</v>
      </c>
      <c r="J1322" s="247">
        <v>2.3915603532874998</v>
      </c>
      <c r="K1322" s="46"/>
      <c r="M1322" s="44"/>
    </row>
    <row r="1323" spans="2:14" ht="24.95" customHeight="1" x14ac:dyDescent="0.2">
      <c r="B1323" s="131" t="s">
        <v>9</v>
      </c>
      <c r="C1323" s="236">
        <v>2417</v>
      </c>
      <c r="D1323" s="236">
        <v>109</v>
      </c>
      <c r="E1323" s="244">
        <v>2526</v>
      </c>
      <c r="F1323" s="236">
        <v>8050</v>
      </c>
      <c r="G1323" s="236">
        <v>407</v>
      </c>
      <c r="H1323" s="245">
        <v>8457</v>
      </c>
      <c r="I1323" s="246">
        <v>0.30319523269999998</v>
      </c>
      <c r="J1323" s="247">
        <v>3.3479809976246999</v>
      </c>
      <c r="K1323" s="46"/>
      <c r="M1323" s="44"/>
    </row>
    <row r="1324" spans="2:14" ht="24.95" customHeight="1" x14ac:dyDescent="0.2">
      <c r="B1324" s="131" t="s">
        <v>10</v>
      </c>
      <c r="C1324" s="236">
        <v>1028</v>
      </c>
      <c r="D1324" s="236">
        <v>107</v>
      </c>
      <c r="E1324" s="244">
        <v>1135</v>
      </c>
      <c r="F1324" s="236">
        <v>5743</v>
      </c>
      <c r="G1324" s="236">
        <v>331</v>
      </c>
      <c r="H1324" s="245">
        <v>6074</v>
      </c>
      <c r="I1324" s="246">
        <v>0.52883195549999995</v>
      </c>
      <c r="J1324" s="247">
        <v>5.3515418502202996</v>
      </c>
      <c r="K1324" s="46"/>
      <c r="M1324" s="44"/>
    </row>
    <row r="1325" spans="2:14" ht="24.95" customHeight="1" x14ac:dyDescent="0.2">
      <c r="B1325" s="131" t="s">
        <v>11</v>
      </c>
      <c r="C1325" s="236">
        <v>1136</v>
      </c>
      <c r="D1325" s="236">
        <v>34</v>
      </c>
      <c r="E1325" s="244">
        <v>1170</v>
      </c>
      <c r="F1325" s="236">
        <v>1826</v>
      </c>
      <c r="G1325" s="236">
        <v>101</v>
      </c>
      <c r="H1325" s="245">
        <v>1927</v>
      </c>
      <c r="I1325" s="246">
        <v>0.1577871844</v>
      </c>
      <c r="J1325" s="247">
        <v>1.6470085470085001</v>
      </c>
      <c r="K1325" s="46"/>
      <c r="M1325" s="47"/>
    </row>
    <row r="1326" spans="2:14" ht="24.95" customHeight="1" x14ac:dyDescent="0.2">
      <c r="B1326" s="131" t="s">
        <v>12</v>
      </c>
      <c r="C1326" s="236">
        <v>1590</v>
      </c>
      <c r="D1326" s="236">
        <v>43</v>
      </c>
      <c r="E1326" s="244">
        <v>1633</v>
      </c>
      <c r="F1326" s="236">
        <v>5144</v>
      </c>
      <c r="G1326" s="236">
        <v>43</v>
      </c>
      <c r="H1326" s="245">
        <v>5187</v>
      </c>
      <c r="I1326" s="246">
        <v>0.39465171020000001</v>
      </c>
      <c r="J1326" s="247">
        <v>3.1763625229638999</v>
      </c>
      <c r="K1326" s="46"/>
      <c r="M1326" s="47"/>
    </row>
    <row r="1327" spans="2:14" ht="24.95" customHeight="1" x14ac:dyDescent="0.2">
      <c r="B1327" s="132" t="s">
        <v>14</v>
      </c>
      <c r="C1327" s="228">
        <v>24915</v>
      </c>
      <c r="D1327" s="228">
        <v>3287</v>
      </c>
      <c r="E1327" s="248">
        <v>28202</v>
      </c>
      <c r="F1327" s="228">
        <v>65265</v>
      </c>
      <c r="G1327" s="228">
        <v>5635</v>
      </c>
      <c r="H1327" s="249">
        <v>70900</v>
      </c>
      <c r="I1327" s="250">
        <v>0.41213026580000001</v>
      </c>
      <c r="J1327" s="251">
        <v>2.5140060988582</v>
      </c>
      <c r="M1327" s="47"/>
    </row>
    <row r="1328" spans="2:14" ht="24.95" customHeight="1" x14ac:dyDescent="0.2">
      <c r="B1328" s="213"/>
      <c r="C1328" s="53"/>
      <c r="D1328" s="53"/>
      <c r="E1328" s="54"/>
      <c r="F1328" s="53"/>
      <c r="G1328" s="53"/>
      <c r="H1328" s="54"/>
      <c r="I1328" s="62"/>
      <c r="J1328" s="63"/>
      <c r="K1328" s="67"/>
      <c r="L1328" s="67"/>
      <c r="M1328" s="66"/>
      <c r="N1328" s="19"/>
    </row>
    <row r="1329" spans="2:15" ht="24.95" customHeight="1" x14ac:dyDescent="0.2">
      <c r="B1329" s="70"/>
      <c r="C1329" s="70"/>
      <c r="D1329" s="70"/>
      <c r="E1329" s="70"/>
      <c r="F1329" s="70"/>
      <c r="G1329" s="70"/>
      <c r="H1329" s="70"/>
      <c r="I1329" s="70"/>
      <c r="J1329" s="70"/>
      <c r="K1329" s="70"/>
      <c r="L1329" s="70"/>
      <c r="M1329" s="70"/>
      <c r="N1329" s="70"/>
    </row>
    <row r="1330" spans="2:15" ht="24.95" customHeight="1" x14ac:dyDescent="0.2">
      <c r="B1330" s="68"/>
      <c r="C1330" s="68"/>
      <c r="D1330" s="68"/>
      <c r="E1330" s="68"/>
      <c r="F1330" s="68"/>
      <c r="G1330" s="68"/>
      <c r="H1330" s="68"/>
      <c r="I1330" s="68"/>
      <c r="J1330" s="68"/>
      <c r="K1330" s="69"/>
      <c r="L1330" s="69"/>
      <c r="M1330" s="69"/>
      <c r="N1330" s="69"/>
    </row>
    <row r="1331" spans="2:15" ht="24.95" customHeight="1" x14ac:dyDescent="0.2">
      <c r="B1331" s="64"/>
      <c r="C1331" s="64"/>
      <c r="D1331" s="64"/>
      <c r="E1331" s="64"/>
      <c r="G1331" s="64"/>
      <c r="H1331" s="64"/>
      <c r="I1331" s="64"/>
      <c r="J1331" s="64"/>
    </row>
    <row r="1332" spans="2:15" ht="24.95" customHeight="1" x14ac:dyDescent="0.2">
      <c r="B1332" s="64"/>
      <c r="C1332" s="64"/>
      <c r="D1332" s="64"/>
      <c r="E1332" s="64"/>
      <c r="G1332" s="64"/>
      <c r="H1332" s="64"/>
      <c r="I1332" s="64"/>
      <c r="J1332" s="64"/>
    </row>
    <row r="1333" spans="2:15" ht="24.95" customHeight="1" x14ac:dyDescent="0.2">
      <c r="B1333" s="64"/>
      <c r="C1333" s="64"/>
      <c r="D1333" s="64"/>
      <c r="E1333" s="64"/>
      <c r="G1333" s="64"/>
      <c r="H1333" s="64"/>
      <c r="I1333" s="64"/>
      <c r="J1333" s="64"/>
    </row>
    <row r="1334" spans="2:15" ht="24.95" customHeight="1" x14ac:dyDescent="0.2">
      <c r="B1334" s="64"/>
      <c r="C1334" s="64"/>
      <c r="D1334" s="64"/>
      <c r="E1334" s="64"/>
      <c r="G1334" s="64"/>
      <c r="H1334" s="64"/>
      <c r="I1334" s="64"/>
      <c r="J1334" s="64"/>
    </row>
    <row r="1335" spans="2:15" ht="24.95" customHeight="1" x14ac:dyDescent="0.2">
      <c r="B1335" s="64"/>
      <c r="C1335" s="64"/>
      <c r="D1335" s="64"/>
      <c r="E1335" s="64"/>
      <c r="G1335" s="64"/>
      <c r="H1335" s="64"/>
      <c r="I1335" s="64"/>
      <c r="J1335" s="64"/>
    </row>
    <row r="1336" spans="2:15" ht="24.95" customHeight="1" x14ac:dyDescent="0.2">
      <c r="B1336" s="64"/>
      <c r="C1336" s="64"/>
      <c r="D1336" s="64"/>
      <c r="E1336" s="64"/>
      <c r="G1336" s="64"/>
      <c r="H1336" s="64"/>
      <c r="I1336" s="64"/>
      <c r="J1336" s="64"/>
    </row>
    <row r="1337" spans="2:15" ht="24.95" customHeight="1" x14ac:dyDescent="0.2">
      <c r="B1337" s="64"/>
      <c r="C1337" s="64"/>
      <c r="D1337" s="64"/>
      <c r="E1337" s="64"/>
      <c r="G1337" s="64"/>
      <c r="H1337" s="64"/>
      <c r="I1337" s="64"/>
      <c r="J1337" s="64"/>
    </row>
    <row r="1338" spans="2:15" ht="24.95" customHeight="1" x14ac:dyDescent="0.2">
      <c r="B1338" s="64"/>
      <c r="C1338" s="64"/>
      <c r="D1338" s="64"/>
      <c r="E1338" s="64"/>
      <c r="G1338" s="64"/>
      <c r="H1338" s="64"/>
      <c r="I1338" s="64"/>
      <c r="J1338" s="64"/>
    </row>
    <row r="1339" spans="2:15" ht="24.95" customHeight="1" x14ac:dyDescent="0.2">
      <c r="B1339" s="64"/>
      <c r="C1339" s="64"/>
      <c r="D1339" s="64"/>
      <c r="E1339" s="64"/>
      <c r="F1339" s="64"/>
      <c r="G1339" s="64"/>
      <c r="H1339" s="64"/>
      <c r="I1339" s="64"/>
      <c r="J1339" s="64"/>
      <c r="K1339" s="64"/>
    </row>
    <row r="1340" spans="2:15" ht="24.95" customHeight="1" x14ac:dyDescent="0.2"/>
    <row r="1341" spans="2:15" ht="25.5" customHeight="1" x14ac:dyDescent="0.2">
      <c r="B1341" s="278" t="s">
        <v>173</v>
      </c>
      <c r="C1341" s="278"/>
      <c r="D1341" s="278"/>
      <c r="E1341" s="278"/>
      <c r="F1341" s="278"/>
      <c r="G1341" s="278"/>
      <c r="H1341" s="278"/>
      <c r="I1341" s="278"/>
      <c r="J1341" s="278"/>
      <c r="K1341" s="278"/>
      <c r="L1341" s="278"/>
      <c r="M1341" s="278"/>
    </row>
    <row r="1342" spans="2:15" ht="24.95" customHeight="1" x14ac:dyDescent="0.2">
      <c r="B1342" s="56"/>
      <c r="C1342" s="56"/>
      <c r="D1342" s="56"/>
      <c r="E1342" s="56"/>
      <c r="F1342" s="56"/>
      <c r="G1342" s="56"/>
    </row>
    <row r="1343" spans="2:15" ht="24.95" customHeight="1" x14ac:dyDescent="0.2">
      <c r="B1343" s="275" t="s">
        <v>13</v>
      </c>
      <c r="C1343" s="275"/>
      <c r="D1343" s="275"/>
      <c r="E1343" s="275"/>
      <c r="F1343" s="275"/>
      <c r="G1343" s="275"/>
      <c r="H1343" s="275"/>
      <c r="I1343" s="38"/>
      <c r="J1343" s="38"/>
      <c r="K1343" s="38"/>
      <c r="L1343" s="38"/>
      <c r="M1343" s="13"/>
      <c r="N1343" s="13"/>
      <c r="O1343" s="13"/>
    </row>
    <row r="1344" spans="2:15" ht="24.95" customHeight="1" x14ac:dyDescent="0.2">
      <c r="B1344" s="130" t="s">
        <v>35</v>
      </c>
      <c r="C1344" s="268" t="s">
        <v>62</v>
      </c>
      <c r="D1344" s="268"/>
      <c r="E1344" s="268" t="s">
        <v>63</v>
      </c>
      <c r="F1344" s="268"/>
      <c r="G1344" s="268" t="s">
        <v>0</v>
      </c>
      <c r="H1344" s="268"/>
      <c r="I1344" s="38"/>
      <c r="J1344" s="38"/>
      <c r="K1344" s="38"/>
      <c r="L1344" s="38"/>
      <c r="M1344" s="13"/>
      <c r="N1344" s="13"/>
      <c r="O1344" s="13"/>
    </row>
    <row r="1345" spans="2:15" ht="24.95" customHeight="1" x14ac:dyDescent="0.2">
      <c r="B1345" s="235" t="s">
        <v>176</v>
      </c>
      <c r="C1345" s="259">
        <v>15191</v>
      </c>
      <c r="D1345" s="259"/>
      <c r="E1345" s="259">
        <v>945</v>
      </c>
      <c r="F1345" s="259"/>
      <c r="G1345" s="260">
        <v>16136</v>
      </c>
      <c r="H1345" s="262"/>
      <c r="I1345" s="38"/>
      <c r="J1345" s="38"/>
      <c r="K1345" s="38"/>
      <c r="L1345" s="38"/>
      <c r="M1345" s="13"/>
      <c r="N1345" s="13"/>
      <c r="O1345" s="13"/>
    </row>
    <row r="1346" spans="2:15" ht="24.95" customHeight="1" x14ac:dyDescent="0.2">
      <c r="B1346" s="235" t="s">
        <v>156</v>
      </c>
      <c r="C1346" s="259">
        <v>24915</v>
      </c>
      <c r="D1346" s="259"/>
      <c r="E1346" s="259">
        <v>3287</v>
      </c>
      <c r="F1346" s="259"/>
      <c r="G1346" s="260">
        <v>28202</v>
      </c>
      <c r="H1346" s="262"/>
      <c r="I1346" s="38"/>
      <c r="J1346" s="38"/>
      <c r="K1346" s="38"/>
      <c r="L1346" s="38"/>
      <c r="M1346" s="13"/>
      <c r="N1346" s="13"/>
      <c r="O1346" s="13"/>
    </row>
    <row r="1347" spans="2:15" ht="24.95" customHeight="1" x14ac:dyDescent="0.2">
      <c r="B1347" s="111" t="s">
        <v>43</v>
      </c>
      <c r="C1347" s="265">
        <f>(C1346-C1345)/C1345</f>
        <v>0.64011585807385951</v>
      </c>
      <c r="D1347" s="265"/>
      <c r="E1347" s="265">
        <f>(E1346-E1345)/E1345</f>
        <v>2.4783068783068782</v>
      </c>
      <c r="F1347" s="265"/>
      <c r="G1347" s="265">
        <f>(G1346-G1345)/G1345</f>
        <v>0.74776896380763513</v>
      </c>
      <c r="H1347" s="265"/>
      <c r="I1347" s="38"/>
      <c r="J1347" s="38"/>
      <c r="K1347" s="38"/>
      <c r="L1347" s="38"/>
      <c r="M1347" s="13"/>
      <c r="N1347" s="13"/>
      <c r="O1347" s="13"/>
    </row>
    <row r="1348" spans="2:15" ht="24.95" customHeight="1" x14ac:dyDescent="0.2"/>
    <row r="1349" spans="2:15" ht="24.95" customHeight="1" x14ac:dyDescent="0.2"/>
    <row r="1350" spans="2:15" ht="24.95" customHeight="1" x14ac:dyDescent="0.2"/>
    <row r="1351" spans="2:15" ht="24.95" customHeight="1" x14ac:dyDescent="0.2"/>
    <row r="1352" spans="2:15" ht="24.95" customHeight="1" x14ac:dyDescent="0.2"/>
    <row r="1353" spans="2:15" ht="24.95" customHeight="1" x14ac:dyDescent="0.2"/>
    <row r="1354" spans="2:15" ht="24.95" customHeight="1" x14ac:dyDescent="0.2"/>
    <row r="1355" spans="2:15" ht="24.95" customHeight="1" x14ac:dyDescent="0.2"/>
    <row r="1356" spans="2:15" ht="24.95" customHeight="1" x14ac:dyDescent="0.2"/>
    <row r="1357" spans="2:15" ht="24.95" customHeight="1" x14ac:dyDescent="0.2"/>
    <row r="1358" spans="2:15" ht="24.95" customHeight="1" x14ac:dyDescent="0.2"/>
    <row r="1359" spans="2:15" ht="24.95" customHeight="1" x14ac:dyDescent="0.2">
      <c r="B1359" s="42"/>
      <c r="C1359" s="42"/>
      <c r="D1359" s="42"/>
      <c r="E1359" s="42"/>
      <c r="F1359" s="42"/>
      <c r="G1359" s="42"/>
      <c r="H1359" s="42"/>
      <c r="I1359" s="42"/>
      <c r="J1359" s="42"/>
      <c r="K1359" s="42"/>
      <c r="L1359" s="42"/>
    </row>
    <row r="1360" spans="2:15" ht="24.95" customHeight="1" x14ac:dyDescent="0.2">
      <c r="B1360" s="266" t="s">
        <v>15</v>
      </c>
      <c r="C1360" s="266"/>
      <c r="D1360" s="266"/>
      <c r="E1360" s="266"/>
      <c r="F1360" s="266"/>
      <c r="G1360" s="266"/>
      <c r="H1360" s="266"/>
      <c r="I1360" s="266"/>
      <c r="J1360" s="266"/>
    </row>
    <row r="1361" spans="2:14" ht="24.95" customHeight="1" x14ac:dyDescent="0.2">
      <c r="B1361" s="139" t="s">
        <v>35</v>
      </c>
      <c r="C1361" s="267" t="s">
        <v>64</v>
      </c>
      <c r="D1361" s="267"/>
      <c r="E1361" s="267" t="s">
        <v>65</v>
      </c>
      <c r="F1361" s="267"/>
      <c r="G1361" s="267" t="s">
        <v>1</v>
      </c>
      <c r="H1361" s="267"/>
      <c r="I1361" s="267" t="s">
        <v>18</v>
      </c>
      <c r="J1361" s="267"/>
      <c r="L1361" s="39"/>
    </row>
    <row r="1362" spans="2:14" ht="24.95" customHeight="1" x14ac:dyDescent="0.2">
      <c r="B1362" s="235" t="s">
        <v>176</v>
      </c>
      <c r="C1362" s="259">
        <v>47903</v>
      </c>
      <c r="D1362" s="259"/>
      <c r="E1362" s="259">
        <v>2087</v>
      </c>
      <c r="F1362" s="259"/>
      <c r="G1362" s="260">
        <v>49990</v>
      </c>
      <c r="H1362" s="260"/>
      <c r="I1362" s="261">
        <v>0.29939378830000002</v>
      </c>
      <c r="J1362" s="262"/>
    </row>
    <row r="1363" spans="2:14" ht="24.95" customHeight="1" x14ac:dyDescent="0.2">
      <c r="B1363" s="235" t="s">
        <v>156</v>
      </c>
      <c r="C1363" s="259">
        <v>65265</v>
      </c>
      <c r="D1363" s="259"/>
      <c r="E1363" s="259">
        <v>5635</v>
      </c>
      <c r="F1363" s="259"/>
      <c r="G1363" s="260">
        <v>70900</v>
      </c>
      <c r="H1363" s="260"/>
      <c r="I1363" s="261">
        <v>0.41213026580000001</v>
      </c>
      <c r="J1363" s="262"/>
    </row>
    <row r="1364" spans="2:14" ht="24.95" customHeight="1" x14ac:dyDescent="0.2">
      <c r="B1364" s="103" t="s">
        <v>43</v>
      </c>
      <c r="C1364" s="264">
        <f>(C1363-C1362)/C1362</f>
        <v>0.36244076571404715</v>
      </c>
      <c r="D1364" s="264"/>
      <c r="E1364" s="264">
        <f>(E1363-E1362)/E1362</f>
        <v>1.7000479156684236</v>
      </c>
      <c r="F1364" s="264"/>
      <c r="G1364" s="264">
        <f>(G1363-G1362)/G1362</f>
        <v>0.41828365673134627</v>
      </c>
      <c r="H1364" s="264"/>
      <c r="I1364" s="264">
        <f>(I1363-I1362)/I1362</f>
        <v>0.37654915334126848</v>
      </c>
      <c r="J1364" s="264"/>
    </row>
    <row r="1365" spans="2:14" ht="24.95" customHeight="1" x14ac:dyDescent="0.2"/>
    <row r="1366" spans="2:14" ht="24.95" customHeight="1" x14ac:dyDescent="0.2"/>
    <row r="1367" spans="2:14" ht="24.95" customHeight="1" x14ac:dyDescent="0.2"/>
    <row r="1368" spans="2:14" ht="24.95" customHeight="1" x14ac:dyDescent="0.2"/>
    <row r="1369" spans="2:14" ht="24.95" customHeight="1" x14ac:dyDescent="0.2"/>
    <row r="1370" spans="2:14" ht="24.95" customHeight="1" x14ac:dyDescent="0.2"/>
    <row r="1371" spans="2:14" ht="24.95" customHeight="1" x14ac:dyDescent="0.2"/>
    <row r="1372" spans="2:14" ht="24.95" customHeight="1" x14ac:dyDescent="0.2"/>
    <row r="1373" spans="2:14" ht="24.95" customHeight="1" x14ac:dyDescent="0.2"/>
    <row r="1374" spans="2:14" ht="24.95" customHeight="1" x14ac:dyDescent="0.2">
      <c r="M1374" s="22">
        <v>18</v>
      </c>
    </row>
    <row r="1375" spans="2:14" s="123" customFormat="1" ht="25.5" customHeight="1" x14ac:dyDescent="0.2">
      <c r="B1375" s="273" t="s">
        <v>174</v>
      </c>
      <c r="C1375" s="273"/>
      <c r="D1375" s="273"/>
      <c r="E1375" s="273"/>
      <c r="F1375" s="273"/>
      <c r="G1375" s="273"/>
      <c r="H1375" s="273"/>
      <c r="I1375" s="273"/>
      <c r="J1375" s="273"/>
      <c r="K1375" s="273"/>
      <c r="L1375" s="273"/>
      <c r="M1375" s="273"/>
    </row>
    <row r="1376" spans="2:14" ht="15" customHeight="1" x14ac:dyDescent="0.2">
      <c r="B1376" s="28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</row>
    <row r="1377" spans="2:15" ht="24.95" customHeight="1" x14ac:dyDescent="0.2">
      <c r="B1377" s="287" t="s">
        <v>13</v>
      </c>
      <c r="C1377" s="287"/>
      <c r="D1377" s="287"/>
      <c r="E1377" s="287"/>
      <c r="F1377" s="287"/>
      <c r="G1377" s="287"/>
      <c r="H1377" s="287"/>
      <c r="I1377" s="115"/>
      <c r="J1377" s="115"/>
      <c r="K1377" s="115"/>
      <c r="L1377" s="115"/>
      <c r="M1377" s="115"/>
      <c r="N1377" s="115"/>
    </row>
    <row r="1378" spans="2:15" ht="24.95" customHeight="1" x14ac:dyDescent="0.2">
      <c r="B1378" s="91" t="s">
        <v>35</v>
      </c>
      <c r="C1378" s="269" t="s">
        <v>51</v>
      </c>
      <c r="D1378" s="269"/>
      <c r="E1378" s="269" t="s">
        <v>50</v>
      </c>
      <c r="F1378" s="269"/>
      <c r="G1378" s="269" t="s">
        <v>0</v>
      </c>
      <c r="H1378" s="269"/>
    </row>
    <row r="1379" spans="2:15" ht="24.95" customHeight="1" x14ac:dyDescent="0.2">
      <c r="B1379" s="235" t="s">
        <v>159</v>
      </c>
      <c r="C1379" s="259">
        <v>64918</v>
      </c>
      <c r="D1379" s="259"/>
      <c r="E1379" s="259">
        <v>6506</v>
      </c>
      <c r="F1379" s="259"/>
      <c r="G1379" s="260">
        <v>71424</v>
      </c>
      <c r="H1379" s="260"/>
    </row>
    <row r="1380" spans="2:15" ht="24.95" customHeight="1" x14ac:dyDescent="0.2">
      <c r="B1380" s="235" t="s">
        <v>160</v>
      </c>
      <c r="C1380" s="263">
        <v>75581</v>
      </c>
      <c r="D1380" s="263"/>
      <c r="E1380" s="263">
        <v>6726</v>
      </c>
      <c r="F1380" s="263"/>
      <c r="G1380" s="260">
        <v>82307</v>
      </c>
      <c r="H1380" s="260"/>
    </row>
    <row r="1381" spans="2:15" ht="24.95" customHeight="1" x14ac:dyDescent="0.2">
      <c r="B1381" s="111" t="s">
        <v>43</v>
      </c>
      <c r="C1381" s="265">
        <f>(C1380-C1379)/C1379</f>
        <v>0.16425336578452818</v>
      </c>
      <c r="D1381" s="265"/>
      <c r="E1381" s="265">
        <f>(E1380-E1379)/E1379</f>
        <v>3.3814940055333538E-2</v>
      </c>
      <c r="F1381" s="265"/>
      <c r="G1381" s="265">
        <f>(G1380-G1379)/G1379</f>
        <v>0.15237175179211471</v>
      </c>
      <c r="H1381" s="265"/>
    </row>
    <row r="1382" spans="2:15" ht="24.95" customHeight="1" x14ac:dyDescent="0.2">
      <c r="B1382" s="33"/>
      <c r="C1382" s="34"/>
      <c r="D1382" s="34"/>
      <c r="E1382" s="34"/>
      <c r="F1382" s="34"/>
      <c r="G1382" s="34"/>
      <c r="H1382" s="34"/>
      <c r="I1382" s="13"/>
      <c r="J1382" s="13"/>
      <c r="K1382" s="13"/>
      <c r="L1382" s="13"/>
      <c r="M1382" s="13"/>
      <c r="N1382" s="13"/>
      <c r="O1382" s="13"/>
    </row>
    <row r="1383" spans="2:15" ht="24.95" customHeight="1" x14ac:dyDescent="0.2">
      <c r="B1383" s="33"/>
      <c r="C1383" s="34"/>
      <c r="D1383" s="34"/>
      <c r="E1383" s="34"/>
      <c r="F1383" s="34"/>
      <c r="G1383" s="34"/>
      <c r="H1383" s="34"/>
      <c r="I1383" s="13"/>
      <c r="J1383" s="13"/>
      <c r="K1383" s="13"/>
      <c r="L1383" s="13"/>
      <c r="M1383" s="13"/>
      <c r="N1383" s="13"/>
      <c r="O1383" s="13"/>
    </row>
    <row r="1384" spans="2:15" ht="24.95" customHeight="1" x14ac:dyDescent="0.2">
      <c r="B1384" s="33"/>
      <c r="C1384" s="34"/>
      <c r="D1384" s="34"/>
      <c r="E1384" s="34"/>
      <c r="F1384" s="34"/>
      <c r="G1384" s="34"/>
      <c r="H1384" s="34"/>
      <c r="I1384" s="13"/>
      <c r="J1384" s="13"/>
      <c r="K1384" s="13"/>
      <c r="L1384" s="13"/>
      <c r="M1384" s="13"/>
      <c r="N1384" s="13"/>
      <c r="O1384" s="13"/>
    </row>
    <row r="1385" spans="2:15" ht="24.95" customHeight="1" x14ac:dyDescent="0.2">
      <c r="B1385" s="33"/>
      <c r="C1385" s="34"/>
      <c r="D1385" s="34"/>
      <c r="E1385" s="34"/>
      <c r="F1385" s="34"/>
      <c r="G1385" s="34"/>
      <c r="H1385" s="34"/>
      <c r="I1385" s="13"/>
      <c r="J1385" s="13"/>
      <c r="K1385" s="13"/>
      <c r="L1385" s="13"/>
      <c r="M1385" s="13"/>
      <c r="N1385" s="13"/>
      <c r="O1385" s="13"/>
    </row>
    <row r="1386" spans="2:15" ht="24.95" customHeight="1" x14ac:dyDescent="0.2">
      <c r="B1386" s="33"/>
      <c r="C1386" s="34"/>
      <c r="D1386" s="34"/>
      <c r="E1386" s="34"/>
      <c r="F1386" s="34"/>
      <c r="G1386" s="34"/>
      <c r="H1386" s="34"/>
      <c r="I1386" s="13"/>
      <c r="J1386" s="13"/>
      <c r="K1386" s="13"/>
      <c r="L1386" s="13"/>
      <c r="M1386" s="13"/>
      <c r="N1386" s="13"/>
      <c r="O1386" s="13"/>
    </row>
    <row r="1387" spans="2:15" ht="24.95" customHeight="1" x14ac:dyDescent="0.2">
      <c r="B1387" s="33"/>
      <c r="C1387" s="34"/>
      <c r="D1387" s="34"/>
      <c r="E1387" s="34"/>
      <c r="F1387" s="34"/>
      <c r="G1387" s="34"/>
      <c r="H1387" s="34"/>
      <c r="I1387" s="13"/>
      <c r="J1387" s="13"/>
      <c r="K1387" s="13"/>
      <c r="L1387" s="13"/>
      <c r="M1387" s="13"/>
      <c r="N1387" s="13"/>
      <c r="O1387" s="13"/>
    </row>
    <row r="1388" spans="2:15" ht="24.95" customHeight="1" x14ac:dyDescent="0.2">
      <c r="B1388" s="33"/>
      <c r="C1388" s="34"/>
      <c r="D1388" s="34"/>
      <c r="E1388" s="34"/>
      <c r="F1388" s="34"/>
      <c r="G1388" s="34"/>
      <c r="H1388" s="34"/>
      <c r="I1388" s="13"/>
      <c r="J1388" s="13"/>
      <c r="K1388" s="13"/>
      <c r="L1388" s="13"/>
      <c r="M1388" s="13"/>
      <c r="N1388" s="13"/>
      <c r="O1388" s="13"/>
    </row>
    <row r="1389" spans="2:15" ht="24.95" customHeight="1" x14ac:dyDescent="0.2">
      <c r="B1389" s="33"/>
      <c r="C1389" s="34"/>
      <c r="D1389" s="34"/>
      <c r="E1389" s="34"/>
      <c r="F1389" s="34"/>
      <c r="G1389" s="34"/>
      <c r="H1389" s="34"/>
      <c r="I1389" s="13"/>
      <c r="J1389" s="13"/>
      <c r="K1389" s="13"/>
      <c r="L1389" s="13"/>
      <c r="M1389" s="13"/>
      <c r="N1389" s="13"/>
      <c r="O1389" s="13"/>
    </row>
    <row r="1390" spans="2:15" ht="24.95" customHeight="1" x14ac:dyDescent="0.2">
      <c r="B1390" s="33"/>
      <c r="C1390" s="34"/>
      <c r="D1390" s="34"/>
      <c r="E1390" s="34"/>
      <c r="F1390" s="34"/>
      <c r="G1390" s="34"/>
      <c r="H1390" s="34"/>
      <c r="I1390" s="13"/>
      <c r="J1390" s="13"/>
      <c r="K1390" s="13"/>
      <c r="L1390" s="13"/>
      <c r="M1390" s="13"/>
      <c r="N1390" s="13"/>
      <c r="O1390" s="13"/>
    </row>
    <row r="1391" spans="2:15" ht="24.95" customHeight="1" x14ac:dyDescent="0.2"/>
    <row r="1392" spans="2:15" ht="24.95" customHeight="1" x14ac:dyDescent="0.2"/>
    <row r="1393" spans="2:12" ht="24.95" customHeight="1" x14ac:dyDescent="0.2"/>
    <row r="1394" spans="2:12" ht="24.95" customHeight="1" x14ac:dyDescent="0.2"/>
    <row r="1395" spans="2:12" ht="24.95" customHeight="1" x14ac:dyDescent="0.2"/>
    <row r="1396" spans="2:12" ht="24.95" customHeight="1" x14ac:dyDescent="0.2"/>
    <row r="1397" spans="2:12" ht="24.95" customHeight="1" x14ac:dyDescent="0.2"/>
    <row r="1398" spans="2:12" ht="24.95" customHeight="1" x14ac:dyDescent="0.2"/>
    <row r="1399" spans="2:12" ht="24.95" customHeight="1" x14ac:dyDescent="0.2"/>
    <row r="1400" spans="2:12" ht="24.95" customHeight="1" x14ac:dyDescent="0.2"/>
    <row r="1401" spans="2:12" ht="24.95" customHeight="1" x14ac:dyDescent="0.2"/>
    <row r="1402" spans="2:12" ht="24.95" customHeight="1" x14ac:dyDescent="0.2"/>
    <row r="1403" spans="2:12" ht="24.95" customHeight="1" x14ac:dyDescent="0.2">
      <c r="B1403" s="266" t="s">
        <v>15</v>
      </c>
      <c r="C1403" s="266"/>
      <c r="D1403" s="266"/>
      <c r="E1403" s="266"/>
      <c r="F1403" s="266"/>
      <c r="G1403" s="266"/>
      <c r="H1403" s="266"/>
      <c r="I1403" s="266"/>
      <c r="J1403" s="266"/>
      <c r="K1403" s="13"/>
    </row>
    <row r="1404" spans="2:12" ht="24.95" customHeight="1" x14ac:dyDescent="0.2">
      <c r="B1404" s="139" t="s">
        <v>35</v>
      </c>
      <c r="C1404" s="267" t="s">
        <v>40</v>
      </c>
      <c r="D1404" s="267"/>
      <c r="E1404" s="267" t="s">
        <v>41</v>
      </c>
      <c r="F1404" s="267"/>
      <c r="G1404" s="267" t="s">
        <v>42</v>
      </c>
      <c r="H1404" s="267"/>
      <c r="I1404" s="267" t="s">
        <v>89</v>
      </c>
      <c r="J1404" s="267"/>
      <c r="L1404" s="39"/>
    </row>
    <row r="1405" spans="2:12" ht="24.95" customHeight="1" x14ac:dyDescent="0.2">
      <c r="B1405" s="235" t="s">
        <v>159</v>
      </c>
      <c r="C1405" s="259">
        <v>164973</v>
      </c>
      <c r="D1405" s="259"/>
      <c r="E1405" s="259">
        <v>14853</v>
      </c>
      <c r="F1405" s="259"/>
      <c r="G1405" s="260">
        <v>179826</v>
      </c>
      <c r="H1405" s="260"/>
      <c r="I1405" s="261">
        <v>0.16912780118168</v>
      </c>
      <c r="J1405" s="262"/>
    </row>
    <row r="1406" spans="2:12" ht="24.95" customHeight="1" x14ac:dyDescent="0.2">
      <c r="B1406" s="235" t="s">
        <v>160</v>
      </c>
      <c r="C1406" s="263">
        <v>191613</v>
      </c>
      <c r="D1406" s="263"/>
      <c r="E1406" s="263">
        <v>16468</v>
      </c>
      <c r="F1406" s="263"/>
      <c r="G1406" s="260">
        <v>208081</v>
      </c>
      <c r="H1406" s="260"/>
      <c r="I1406" s="272">
        <v>0.18386022562229001</v>
      </c>
      <c r="J1406" s="272"/>
    </row>
    <row r="1407" spans="2:12" ht="24.95" customHeight="1" x14ac:dyDescent="0.2">
      <c r="B1407" s="103" t="s">
        <v>43</v>
      </c>
      <c r="C1407" s="264">
        <f>(C1406-C1405)/C1405</f>
        <v>0.16148096961320943</v>
      </c>
      <c r="D1407" s="264"/>
      <c r="E1407" s="264">
        <f>(E1406-E1405)/E1405</f>
        <v>0.10873224264458359</v>
      </c>
      <c r="F1407" s="264"/>
      <c r="G1407" s="264">
        <f>(G1406-G1405)/G1405</f>
        <v>0.15712410886078765</v>
      </c>
      <c r="H1407" s="264"/>
      <c r="I1407" s="264">
        <f>(I1406-I1405)/I1405</f>
        <v>8.7108236124847332E-2</v>
      </c>
      <c r="J1407" s="264"/>
    </row>
    <row r="1408" spans="2:12" ht="24.95" customHeight="1" x14ac:dyDescent="0.2">
      <c r="B1408" s="37"/>
      <c r="C1408" s="38"/>
      <c r="D1408" s="38"/>
      <c r="E1408" s="38"/>
      <c r="F1408" s="38"/>
      <c r="G1408" s="40"/>
      <c r="H1408" s="40"/>
      <c r="I1408" s="40"/>
      <c r="J1408" s="40"/>
      <c r="K1408" s="13"/>
    </row>
    <row r="1409" spans="12:12" ht="24.95" customHeight="1" x14ac:dyDescent="0.2"/>
    <row r="1410" spans="12:12" ht="24.95" customHeight="1" x14ac:dyDescent="0.2"/>
    <row r="1411" spans="12:12" ht="24.95" customHeight="1" x14ac:dyDescent="0.2"/>
    <row r="1412" spans="12:12" ht="24.95" customHeight="1" x14ac:dyDescent="0.2">
      <c r="L1412" s="41"/>
    </row>
    <row r="1413" spans="12:12" ht="24.95" customHeight="1" x14ac:dyDescent="0.2"/>
    <row r="1414" spans="12:12" ht="24.95" customHeight="1" x14ac:dyDescent="0.2"/>
    <row r="1415" spans="12:12" ht="24.95" customHeight="1" x14ac:dyDescent="0.2">
      <c r="L1415" s="27"/>
    </row>
    <row r="1416" spans="12:12" ht="24.95" customHeight="1" x14ac:dyDescent="0.2"/>
    <row r="1417" spans="12:12" ht="24.95" customHeight="1" x14ac:dyDescent="0.2"/>
    <row r="1418" spans="12:12" ht="24.95" customHeight="1" x14ac:dyDescent="0.2"/>
    <row r="1419" spans="12:12" ht="24.95" customHeight="1" x14ac:dyDescent="0.2"/>
    <row r="1420" spans="12:12" ht="24.95" customHeight="1" x14ac:dyDescent="0.2"/>
    <row r="1421" spans="12:12" ht="24.95" customHeight="1" x14ac:dyDescent="0.2"/>
    <row r="1422" spans="12:12" ht="24.95" customHeight="1" x14ac:dyDescent="0.2"/>
    <row r="1423" spans="12:12" ht="24.95" customHeight="1" x14ac:dyDescent="0.2"/>
    <row r="1424" spans="12:12" ht="24.95" customHeight="1" x14ac:dyDescent="0.2"/>
    <row r="1425" spans="2:15" ht="24.95" customHeight="1" x14ac:dyDescent="0.2">
      <c r="O1425" s="31"/>
    </row>
    <row r="1426" spans="2:15" ht="24.95" customHeight="1" x14ac:dyDescent="0.2">
      <c r="O1426" s="31"/>
    </row>
    <row r="1427" spans="2:15" ht="24.95" customHeight="1" x14ac:dyDescent="0.2">
      <c r="O1427" s="31"/>
    </row>
    <row r="1428" spans="2:15" ht="24.95" customHeight="1" x14ac:dyDescent="0.2">
      <c r="B1428" s="58"/>
      <c r="C1428" s="58"/>
      <c r="D1428" s="58"/>
      <c r="E1428" s="58"/>
      <c r="F1428" s="58"/>
      <c r="G1428" s="58"/>
      <c r="H1428" s="58"/>
      <c r="I1428" s="58"/>
      <c r="J1428" s="58"/>
      <c r="K1428" s="58"/>
      <c r="L1428" s="58"/>
      <c r="M1428" s="58"/>
      <c r="N1428" s="58"/>
      <c r="O1428" s="58"/>
    </row>
    <row r="1429" spans="2:15" ht="24.95" customHeight="1" x14ac:dyDescent="0.2">
      <c r="B1429" s="58"/>
      <c r="C1429" s="58"/>
      <c r="D1429" s="58"/>
      <c r="E1429" s="58"/>
      <c r="F1429" s="58"/>
      <c r="G1429" s="58"/>
      <c r="H1429" s="58"/>
      <c r="I1429" s="58"/>
      <c r="J1429" s="58"/>
      <c r="K1429" s="58"/>
      <c r="L1429" s="58"/>
      <c r="M1429" s="58"/>
      <c r="N1429" s="58"/>
      <c r="O1429" s="58"/>
    </row>
    <row r="1430" spans="2:15" ht="24.95" customHeight="1" x14ac:dyDescent="0.2">
      <c r="B1430" s="58"/>
      <c r="C1430" s="58"/>
      <c r="D1430" s="58"/>
      <c r="E1430" s="58"/>
      <c r="F1430" s="58"/>
      <c r="G1430" s="58"/>
      <c r="H1430" s="58"/>
      <c r="I1430" s="58"/>
      <c r="J1430" s="58"/>
      <c r="K1430" s="58"/>
      <c r="L1430" s="58"/>
      <c r="M1430" s="58"/>
      <c r="N1430" s="58"/>
      <c r="O1430" s="58"/>
    </row>
    <row r="1431" spans="2:15" ht="24.95" customHeight="1" x14ac:dyDescent="0.2">
      <c r="B1431" s="58"/>
      <c r="C1431" s="58"/>
      <c r="D1431" s="58"/>
      <c r="E1431" s="58"/>
      <c r="F1431" s="58"/>
      <c r="G1431" s="58"/>
      <c r="H1431" s="58"/>
      <c r="I1431" s="58"/>
      <c r="J1431" s="58"/>
      <c r="K1431" s="58"/>
      <c r="L1431" s="58"/>
      <c r="M1431" s="58"/>
      <c r="N1431" s="58"/>
      <c r="O1431" s="58"/>
    </row>
    <row r="1432" spans="2:15" ht="24.95" customHeight="1" x14ac:dyDescent="0.2">
      <c r="B1432" s="58"/>
      <c r="C1432" s="58"/>
      <c r="D1432" s="58"/>
      <c r="E1432" s="58"/>
      <c r="F1432" s="58"/>
      <c r="G1432" s="58"/>
      <c r="H1432" s="58"/>
      <c r="I1432" s="58"/>
      <c r="J1432" s="58"/>
      <c r="K1432" s="58"/>
      <c r="L1432" s="58"/>
      <c r="M1432" s="58"/>
      <c r="N1432" s="58"/>
      <c r="O1432" s="58"/>
    </row>
    <row r="1433" spans="2:15" ht="24.95" customHeight="1" x14ac:dyDescent="0.2">
      <c r="B1433" s="58"/>
      <c r="C1433" s="58"/>
      <c r="D1433" s="58"/>
      <c r="E1433" s="58"/>
      <c r="F1433" s="58"/>
      <c r="G1433" s="58"/>
      <c r="H1433" s="58"/>
      <c r="I1433" s="58"/>
      <c r="J1433" s="58"/>
      <c r="K1433" s="58"/>
      <c r="L1433" s="58"/>
      <c r="M1433" s="58"/>
      <c r="N1433" s="58"/>
      <c r="O1433" s="58"/>
    </row>
    <row r="1434" spans="2:15" ht="24.95" customHeight="1" x14ac:dyDescent="0.2">
      <c r="B1434" s="58"/>
      <c r="C1434" s="58"/>
      <c r="D1434" s="58"/>
      <c r="E1434" s="58"/>
      <c r="F1434" s="58"/>
      <c r="G1434" s="58"/>
      <c r="H1434" s="58"/>
      <c r="I1434" s="58"/>
      <c r="J1434" s="58"/>
      <c r="K1434" s="58"/>
      <c r="L1434" s="58"/>
      <c r="M1434" s="58"/>
      <c r="N1434" s="58"/>
      <c r="O1434" s="58"/>
    </row>
    <row r="1435" spans="2:15" ht="24.95" customHeight="1" x14ac:dyDescent="0.2">
      <c r="B1435" s="58"/>
      <c r="C1435" s="58"/>
      <c r="D1435" s="58"/>
      <c r="E1435" s="58"/>
      <c r="F1435" s="58"/>
      <c r="G1435" s="58"/>
      <c r="H1435" s="58"/>
      <c r="I1435" s="58"/>
      <c r="J1435" s="58"/>
      <c r="K1435" s="58"/>
      <c r="L1435" s="58"/>
      <c r="M1435" s="58"/>
      <c r="N1435" s="58"/>
      <c r="O1435" s="58"/>
    </row>
    <row r="1436" spans="2:15" ht="24.75" customHeight="1" x14ac:dyDescent="0.2">
      <c r="B1436" s="58"/>
      <c r="C1436" s="58"/>
      <c r="D1436" s="58"/>
      <c r="E1436" s="58"/>
      <c r="F1436" s="58"/>
      <c r="G1436" s="58"/>
      <c r="H1436" s="58"/>
      <c r="I1436" s="58"/>
      <c r="J1436" s="58"/>
      <c r="K1436" s="58"/>
      <c r="L1436" s="58"/>
      <c r="M1436" s="58"/>
      <c r="N1436" s="58"/>
      <c r="O1436" s="58"/>
    </row>
    <row r="1437" spans="2:15" ht="24.95" customHeight="1" x14ac:dyDescent="0.2">
      <c r="B1437" s="58"/>
      <c r="C1437" s="58"/>
      <c r="D1437" s="58"/>
      <c r="E1437" s="58"/>
      <c r="F1437" s="58"/>
      <c r="G1437" s="58"/>
      <c r="H1437" s="58"/>
      <c r="I1437" s="58"/>
      <c r="J1437" s="58"/>
      <c r="K1437" s="58"/>
      <c r="M1437" s="31">
        <v>19</v>
      </c>
      <c r="N1437" s="58"/>
    </row>
    <row r="1438" spans="2:15" ht="50.1" customHeight="1" x14ac:dyDescent="0.2">
      <c r="B1438" s="295" t="s">
        <v>39</v>
      </c>
      <c r="C1438" s="295"/>
      <c r="D1438" s="295"/>
      <c r="E1438" s="295"/>
      <c r="F1438" s="295"/>
      <c r="G1438" s="295"/>
      <c r="H1438" s="295"/>
      <c r="I1438" s="295"/>
      <c r="J1438" s="295"/>
      <c r="K1438" s="295"/>
      <c r="L1438" s="295"/>
      <c r="M1438" s="295"/>
    </row>
    <row r="1439" spans="2:15" ht="15" customHeight="1" x14ac:dyDescent="0.2"/>
    <row r="1440" spans="2:15" ht="25.5" customHeight="1" x14ac:dyDescent="0.2">
      <c r="B1440" s="294" t="s">
        <v>84</v>
      </c>
      <c r="C1440" s="294"/>
      <c r="D1440" s="294"/>
      <c r="E1440" s="294"/>
      <c r="F1440" s="294"/>
      <c r="G1440" s="294"/>
      <c r="H1440" s="294"/>
      <c r="I1440" s="294"/>
      <c r="J1440" s="294"/>
      <c r="K1440" s="294"/>
      <c r="L1440" s="294"/>
      <c r="M1440" s="294"/>
    </row>
    <row r="1441" spans="2:14" ht="15" customHeight="1" x14ac:dyDescent="0.2">
      <c r="B1441" s="190"/>
      <c r="C1441" s="190"/>
      <c r="D1441" s="190"/>
      <c r="E1441" s="71"/>
      <c r="F1441" s="71"/>
      <c r="G1441" s="71"/>
    </row>
    <row r="1442" spans="2:14" ht="24.95" customHeight="1" x14ac:dyDescent="0.25">
      <c r="B1442" s="191"/>
      <c r="C1442" s="191"/>
      <c r="D1442" s="191"/>
      <c r="E1442" s="195"/>
      <c r="F1442" s="195"/>
      <c r="G1442" s="195"/>
      <c r="M1442" s="166"/>
      <c r="N1442" s="166"/>
    </row>
    <row r="1443" spans="2:14" ht="24.95" customHeight="1" x14ac:dyDescent="0.2">
      <c r="B1443" s="296" t="s">
        <v>175</v>
      </c>
      <c r="C1443" s="296"/>
      <c r="D1443" s="296"/>
      <c r="E1443" s="196" t="s">
        <v>153</v>
      </c>
      <c r="F1443" s="196" t="s">
        <v>155</v>
      </c>
      <c r="G1443" s="197" t="s">
        <v>43</v>
      </c>
      <c r="M1443" s="167"/>
      <c r="N1443" s="168"/>
    </row>
    <row r="1444" spans="2:14" ht="24.95" customHeight="1" x14ac:dyDescent="0.2">
      <c r="B1444" s="330" t="s">
        <v>59</v>
      </c>
      <c r="C1444" s="325" t="s">
        <v>23</v>
      </c>
      <c r="D1444" s="325"/>
      <c r="E1444" s="214">
        <v>1898</v>
      </c>
      <c r="F1444" s="214">
        <f>I1514</f>
        <v>1854</v>
      </c>
      <c r="G1444" s="194">
        <f>(F1444-E1444)/E1444</f>
        <v>-2.3182297154899896E-2</v>
      </c>
      <c r="M1444" s="257"/>
      <c r="N1444" s="169"/>
    </row>
    <row r="1445" spans="2:14" ht="24.95" customHeight="1" x14ac:dyDescent="0.2">
      <c r="B1445" s="297"/>
      <c r="C1445" s="293" t="s">
        <v>29</v>
      </c>
      <c r="D1445" s="293"/>
      <c r="E1445" s="215">
        <v>71640</v>
      </c>
      <c r="F1445" s="215">
        <f>J1514</f>
        <v>70412</v>
      </c>
      <c r="G1445" s="177">
        <f t="shared" ref="G1445:G1457" si="4">(F1445-E1445)/E1445</f>
        <v>-1.7141261864879954E-2</v>
      </c>
      <c r="M1445" s="257"/>
      <c r="N1445" s="169"/>
    </row>
    <row r="1446" spans="2:14" ht="24.95" customHeight="1" x14ac:dyDescent="0.2">
      <c r="B1446" s="297" t="s">
        <v>116</v>
      </c>
      <c r="C1446" s="293" t="s">
        <v>23</v>
      </c>
      <c r="D1446" s="293"/>
      <c r="E1446" s="215">
        <v>120</v>
      </c>
      <c r="F1446" s="215">
        <f>I1542</f>
        <v>121</v>
      </c>
      <c r="G1446" s="177">
        <f t="shared" si="4"/>
        <v>8.3333333333333332E-3</v>
      </c>
      <c r="M1446" s="258"/>
      <c r="N1446" s="170"/>
    </row>
    <row r="1447" spans="2:14" ht="24.95" customHeight="1" x14ac:dyDescent="0.2">
      <c r="B1447" s="297"/>
      <c r="C1447" s="293" t="s">
        <v>29</v>
      </c>
      <c r="D1447" s="293"/>
      <c r="E1447" s="215">
        <v>42627</v>
      </c>
      <c r="F1447" s="215">
        <f>J1542</f>
        <v>42627</v>
      </c>
      <c r="G1447" s="177">
        <f t="shared" si="4"/>
        <v>0</v>
      </c>
      <c r="K1447" s="171"/>
      <c r="L1447" s="171"/>
      <c r="M1447" s="258"/>
      <c r="N1447" s="170"/>
    </row>
    <row r="1448" spans="2:14" ht="24.95" customHeight="1" x14ac:dyDescent="0.2">
      <c r="B1448" s="297" t="s">
        <v>20</v>
      </c>
      <c r="C1448" s="293" t="s">
        <v>23</v>
      </c>
      <c r="D1448" s="293"/>
      <c r="E1448" s="215">
        <v>4150</v>
      </c>
      <c r="F1448" s="215">
        <f>K1578</f>
        <v>4156</v>
      </c>
      <c r="G1448" s="177">
        <f t="shared" si="4"/>
        <v>1.4457831325301205E-3</v>
      </c>
      <c r="M1448" s="29"/>
    </row>
    <row r="1449" spans="2:14" ht="24.95" customHeight="1" x14ac:dyDescent="0.2">
      <c r="B1449" s="297"/>
      <c r="C1449" s="293" t="s">
        <v>29</v>
      </c>
      <c r="D1449" s="293"/>
      <c r="E1449" s="215">
        <v>37053</v>
      </c>
      <c r="F1449" s="215">
        <f>L1578</f>
        <v>37182</v>
      </c>
      <c r="G1449" s="177">
        <f t="shared" si="4"/>
        <v>3.4814994737268237E-3</v>
      </c>
      <c r="L1449" s="72"/>
      <c r="M1449" s="29"/>
    </row>
    <row r="1450" spans="2:14" ht="24.95" customHeight="1" x14ac:dyDescent="0.2">
      <c r="B1450" s="297" t="s">
        <v>58</v>
      </c>
      <c r="C1450" s="293" t="s">
        <v>23</v>
      </c>
      <c r="D1450" s="293"/>
      <c r="E1450" s="215">
        <v>326</v>
      </c>
      <c r="F1450" s="215">
        <f>K1639</f>
        <v>324</v>
      </c>
      <c r="G1450" s="177">
        <f t="shared" si="4"/>
        <v>-6.1349693251533744E-3</v>
      </c>
      <c r="L1450" s="72"/>
      <c r="M1450" s="29"/>
    </row>
    <row r="1451" spans="2:14" ht="24.95" customHeight="1" x14ac:dyDescent="0.2">
      <c r="B1451" s="297"/>
      <c r="C1451" s="293" t="s">
        <v>29</v>
      </c>
      <c r="D1451" s="293"/>
      <c r="E1451" s="215">
        <v>13424</v>
      </c>
      <c r="F1451" s="215">
        <f>L1639</f>
        <v>13355</v>
      </c>
      <c r="G1451" s="177">
        <f t="shared" si="4"/>
        <v>-5.1400476758045295E-3</v>
      </c>
    </row>
    <row r="1452" spans="2:14" ht="24.95" customHeight="1" x14ac:dyDescent="0.2">
      <c r="B1452" s="297" t="s">
        <v>108</v>
      </c>
      <c r="C1452" s="293" t="s">
        <v>23</v>
      </c>
      <c r="D1452" s="293"/>
      <c r="E1452" s="215">
        <v>2432</v>
      </c>
      <c r="F1452" s="215">
        <f>M1667</f>
        <v>2623</v>
      </c>
      <c r="G1452" s="177">
        <f t="shared" si="4"/>
        <v>7.8536184210526314E-2</v>
      </c>
      <c r="M1452" s="29"/>
    </row>
    <row r="1453" spans="2:14" ht="24.95" customHeight="1" x14ac:dyDescent="0.2">
      <c r="B1453" s="297"/>
      <c r="C1453" s="293" t="s">
        <v>29</v>
      </c>
      <c r="D1453" s="293"/>
      <c r="E1453" s="215">
        <v>16028</v>
      </c>
      <c r="F1453" s="215">
        <f>M1668</f>
        <v>17427</v>
      </c>
      <c r="G1453" s="177">
        <f t="shared" si="4"/>
        <v>8.7284751684552034E-2</v>
      </c>
    </row>
    <row r="1454" spans="2:14" ht="24.95" customHeight="1" x14ac:dyDescent="0.2">
      <c r="B1454" s="297" t="s">
        <v>109</v>
      </c>
      <c r="C1454" s="293" t="s">
        <v>23</v>
      </c>
      <c r="D1454" s="293"/>
      <c r="E1454" s="215">
        <v>397</v>
      </c>
      <c r="F1454" s="215">
        <f t="shared" ref="F1454:F1455" si="5">M1702</f>
        <v>422</v>
      </c>
      <c r="G1454" s="177">
        <f t="shared" si="4"/>
        <v>6.2972292191435769E-2</v>
      </c>
    </row>
    <row r="1455" spans="2:14" ht="24.95" customHeight="1" x14ac:dyDescent="0.2">
      <c r="B1455" s="297"/>
      <c r="C1455" s="293" t="s">
        <v>29</v>
      </c>
      <c r="D1455" s="293"/>
      <c r="E1455" s="215">
        <v>7201</v>
      </c>
      <c r="F1455" s="215">
        <f t="shared" si="5"/>
        <v>7809</v>
      </c>
      <c r="G1455" s="177">
        <f t="shared" si="4"/>
        <v>8.4432717678100261E-2</v>
      </c>
    </row>
    <row r="1456" spans="2:14" ht="24.95" customHeight="1" x14ac:dyDescent="0.2">
      <c r="B1456" s="328" t="s">
        <v>14</v>
      </c>
      <c r="C1456" s="326" t="s">
        <v>23</v>
      </c>
      <c r="D1456" s="326"/>
      <c r="E1456" s="186">
        <f>SUM(E1444,E1446,E1448,E1450,E1452,E1454)</f>
        <v>9323</v>
      </c>
      <c r="F1456" s="186">
        <f>SUM(F1444,F1446,F1448,F1450,F1452,F1454)</f>
        <v>9500</v>
      </c>
      <c r="G1456" s="193">
        <f t="shared" si="4"/>
        <v>1.8985305159283494E-2</v>
      </c>
    </row>
    <row r="1457" spans="2:7" ht="24.95" customHeight="1" x14ac:dyDescent="0.2">
      <c r="B1457" s="329"/>
      <c r="C1457" s="327" t="s">
        <v>29</v>
      </c>
      <c r="D1457" s="327"/>
      <c r="E1457" s="95">
        <f>SUM(E1445,E1447,E1449,E1451,E1453,E1455)</f>
        <v>187973</v>
      </c>
      <c r="F1457" s="95">
        <f>SUM(F1445,F1447,F1449,F1451,F1453,F1455)</f>
        <v>188812</v>
      </c>
      <c r="G1457" s="192">
        <f t="shared" si="4"/>
        <v>4.4634069786618292E-3</v>
      </c>
    </row>
    <row r="1458" spans="2:7" ht="24.95" customHeight="1" x14ac:dyDescent="0.2"/>
    <row r="1459" spans="2:7" ht="24.95" customHeight="1" x14ac:dyDescent="0.2"/>
    <row r="1460" spans="2:7" ht="24.95" customHeight="1" x14ac:dyDescent="0.2"/>
    <row r="1461" spans="2:7" ht="24.95" customHeight="1" x14ac:dyDescent="0.2"/>
    <row r="1462" spans="2:7" ht="24.95" customHeight="1" x14ac:dyDescent="0.2"/>
    <row r="1463" spans="2:7" ht="24.95" customHeight="1" x14ac:dyDescent="0.2"/>
    <row r="1464" spans="2:7" ht="24.95" customHeight="1" x14ac:dyDescent="0.2"/>
    <row r="1465" spans="2:7" ht="24.95" customHeight="1" x14ac:dyDescent="0.2"/>
    <row r="1466" spans="2:7" ht="24.95" customHeight="1" x14ac:dyDescent="0.2"/>
    <row r="1467" spans="2:7" ht="24.95" customHeight="1" x14ac:dyDescent="0.2"/>
    <row r="1468" spans="2:7" ht="24.95" customHeight="1" x14ac:dyDescent="0.2"/>
    <row r="1469" spans="2:7" ht="24.95" customHeight="1" x14ac:dyDescent="0.2"/>
    <row r="1470" spans="2:7" ht="24.95" customHeight="1" x14ac:dyDescent="0.2"/>
    <row r="1471" spans="2:7" ht="24.95" customHeight="1" x14ac:dyDescent="0.2"/>
    <row r="1472" spans="2:7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7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spans="2:13" ht="24.95" customHeight="1" x14ac:dyDescent="0.2"/>
    <row r="1490" spans="2:13" ht="24.95" customHeight="1" x14ac:dyDescent="0.2"/>
    <row r="1491" spans="2:13" ht="24.95" customHeight="1" x14ac:dyDescent="0.2"/>
    <row r="1492" spans="2:13" ht="24.95" customHeight="1" x14ac:dyDescent="0.2"/>
    <row r="1493" spans="2:13" ht="24.95" customHeight="1" x14ac:dyDescent="0.2"/>
    <row r="1494" spans="2:13" ht="24.95" customHeight="1" x14ac:dyDescent="0.2"/>
    <row r="1495" spans="2:13" ht="24.95" customHeight="1" x14ac:dyDescent="0.2"/>
    <row r="1496" spans="2:13" ht="24.95" customHeight="1" x14ac:dyDescent="0.2"/>
    <row r="1497" spans="2:13" ht="24.95" customHeight="1" x14ac:dyDescent="0.2"/>
    <row r="1498" spans="2:13" ht="24.95" customHeight="1" x14ac:dyDescent="0.2"/>
    <row r="1499" spans="2:13" ht="24.95" customHeight="1" x14ac:dyDescent="0.2"/>
    <row r="1500" spans="2:13" ht="24.95" customHeight="1" x14ac:dyDescent="0.2">
      <c r="M1500" s="22">
        <v>20</v>
      </c>
    </row>
    <row r="1501" spans="2:13" ht="25.5" customHeight="1" x14ac:dyDescent="0.2">
      <c r="B1501" s="294" t="s">
        <v>80</v>
      </c>
      <c r="C1501" s="294"/>
      <c r="D1501" s="294"/>
      <c r="E1501" s="294"/>
      <c r="F1501" s="294"/>
      <c r="G1501" s="294"/>
      <c r="H1501" s="294"/>
      <c r="I1501" s="294"/>
      <c r="J1501" s="294"/>
      <c r="K1501" s="294"/>
      <c r="L1501" s="294"/>
      <c r="M1501" s="294"/>
    </row>
    <row r="1502" spans="2:13" ht="15" customHeight="1" x14ac:dyDescent="0.2">
      <c r="C1502" s="13"/>
      <c r="D1502" s="13"/>
      <c r="E1502" s="13"/>
    </row>
    <row r="1503" spans="2:13" ht="24.95" customHeight="1" x14ac:dyDescent="0.2">
      <c r="B1503" s="270" t="s">
        <v>36</v>
      </c>
      <c r="C1503" s="292" t="s">
        <v>19</v>
      </c>
      <c r="D1503" s="292"/>
      <c r="E1503" s="292" t="s">
        <v>152</v>
      </c>
      <c r="F1503" s="292"/>
      <c r="G1503" s="292" t="s">
        <v>17</v>
      </c>
      <c r="H1503" s="292"/>
      <c r="I1503" s="292" t="s">
        <v>14</v>
      </c>
      <c r="J1503" s="292"/>
    </row>
    <row r="1504" spans="2:13" ht="24.95" customHeight="1" x14ac:dyDescent="0.2">
      <c r="B1504" s="271"/>
      <c r="C1504" s="151" t="s">
        <v>23</v>
      </c>
      <c r="D1504" s="152" t="s">
        <v>29</v>
      </c>
      <c r="E1504" s="151" t="s">
        <v>23</v>
      </c>
      <c r="F1504" s="152" t="s">
        <v>29</v>
      </c>
      <c r="G1504" s="151" t="s">
        <v>23</v>
      </c>
      <c r="H1504" s="152" t="s">
        <v>29</v>
      </c>
      <c r="I1504" s="151" t="s">
        <v>23</v>
      </c>
      <c r="J1504" s="152" t="s">
        <v>29</v>
      </c>
    </row>
    <row r="1505" spans="2:10" ht="24.95" customHeight="1" x14ac:dyDescent="0.2">
      <c r="B1505" s="88" t="s">
        <v>114</v>
      </c>
      <c r="C1505" s="129">
        <v>55</v>
      </c>
      <c r="D1505" s="129">
        <v>3944</v>
      </c>
      <c r="E1505" s="129">
        <v>82</v>
      </c>
      <c r="F1505" s="129">
        <v>1883</v>
      </c>
      <c r="G1505" s="129">
        <v>12</v>
      </c>
      <c r="H1505" s="129">
        <v>189</v>
      </c>
      <c r="I1505" s="124">
        <f>C1505+E1505+G1505</f>
        <v>149</v>
      </c>
      <c r="J1505" s="181">
        <f>D1505+F1505+H1505</f>
        <v>6016</v>
      </c>
    </row>
    <row r="1506" spans="2:10" ht="24.95" customHeight="1" x14ac:dyDescent="0.2">
      <c r="B1506" s="88" t="s">
        <v>5</v>
      </c>
      <c r="C1506" s="129">
        <v>132</v>
      </c>
      <c r="D1506" s="129">
        <v>7890</v>
      </c>
      <c r="E1506" s="129">
        <v>116</v>
      </c>
      <c r="F1506" s="129">
        <v>2717</v>
      </c>
      <c r="G1506" s="129">
        <v>75</v>
      </c>
      <c r="H1506" s="129">
        <v>1105</v>
      </c>
      <c r="I1506" s="124">
        <f t="shared" ref="I1506:J1514" si="6">C1506+E1506+G1506</f>
        <v>323</v>
      </c>
      <c r="J1506" s="181">
        <f>D1506+F1506+H1506</f>
        <v>11712</v>
      </c>
    </row>
    <row r="1507" spans="2:10" ht="24.95" customHeight="1" x14ac:dyDescent="0.2">
      <c r="B1507" s="88" t="s">
        <v>22</v>
      </c>
      <c r="C1507" s="129">
        <v>94</v>
      </c>
      <c r="D1507" s="129">
        <v>7005</v>
      </c>
      <c r="E1507" s="129">
        <v>203</v>
      </c>
      <c r="F1507" s="129">
        <v>4688</v>
      </c>
      <c r="G1507" s="129">
        <v>131</v>
      </c>
      <c r="H1507" s="129">
        <v>1502</v>
      </c>
      <c r="I1507" s="124">
        <f t="shared" si="6"/>
        <v>428</v>
      </c>
      <c r="J1507" s="181">
        <f t="shared" ref="J1507:J1513" si="7">D1507+F1507+H1507</f>
        <v>13195</v>
      </c>
    </row>
    <row r="1508" spans="2:10" ht="24.95" customHeight="1" x14ac:dyDescent="0.2">
      <c r="B1508" s="88" t="s">
        <v>7</v>
      </c>
      <c r="C1508" s="129">
        <v>32</v>
      </c>
      <c r="D1508" s="129">
        <v>2057</v>
      </c>
      <c r="E1508" s="129">
        <v>61</v>
      </c>
      <c r="F1508" s="129">
        <v>1326</v>
      </c>
      <c r="G1508" s="129">
        <v>22</v>
      </c>
      <c r="H1508" s="129">
        <v>272</v>
      </c>
      <c r="I1508" s="124">
        <f t="shared" si="6"/>
        <v>115</v>
      </c>
      <c r="J1508" s="181">
        <f t="shared" si="7"/>
        <v>3655</v>
      </c>
    </row>
    <row r="1509" spans="2:10" ht="24.95" customHeight="1" x14ac:dyDescent="0.2">
      <c r="B1509" s="88" t="s">
        <v>8</v>
      </c>
      <c r="C1509" s="129">
        <v>107</v>
      </c>
      <c r="D1509" s="129">
        <v>8776</v>
      </c>
      <c r="E1509" s="129">
        <v>110</v>
      </c>
      <c r="F1509" s="129">
        <v>2678</v>
      </c>
      <c r="G1509" s="129">
        <v>48</v>
      </c>
      <c r="H1509" s="129">
        <v>595</v>
      </c>
      <c r="I1509" s="124">
        <f t="shared" si="6"/>
        <v>265</v>
      </c>
      <c r="J1509" s="181">
        <f t="shared" si="7"/>
        <v>12049</v>
      </c>
    </row>
    <row r="1510" spans="2:10" ht="24.95" customHeight="1" x14ac:dyDescent="0.2">
      <c r="B1510" s="88" t="s">
        <v>9</v>
      </c>
      <c r="C1510" s="129">
        <v>63</v>
      </c>
      <c r="D1510" s="129">
        <v>4436</v>
      </c>
      <c r="E1510" s="129">
        <v>74</v>
      </c>
      <c r="F1510" s="129">
        <v>1924</v>
      </c>
      <c r="G1510" s="129">
        <v>28</v>
      </c>
      <c r="H1510" s="129">
        <v>339</v>
      </c>
      <c r="I1510" s="124">
        <f t="shared" si="6"/>
        <v>165</v>
      </c>
      <c r="J1510" s="181">
        <f t="shared" si="7"/>
        <v>6699</v>
      </c>
    </row>
    <row r="1511" spans="2:10" ht="24.95" customHeight="1" x14ac:dyDescent="0.2">
      <c r="B1511" s="88" t="s">
        <v>10</v>
      </c>
      <c r="C1511" s="129">
        <v>38</v>
      </c>
      <c r="D1511" s="129">
        <v>2036</v>
      </c>
      <c r="E1511" s="129">
        <v>82</v>
      </c>
      <c r="F1511" s="129">
        <v>1961</v>
      </c>
      <c r="G1511" s="129">
        <v>18</v>
      </c>
      <c r="H1511" s="129">
        <v>207</v>
      </c>
      <c r="I1511" s="124">
        <f t="shared" si="6"/>
        <v>138</v>
      </c>
      <c r="J1511" s="181">
        <f t="shared" si="7"/>
        <v>4204</v>
      </c>
    </row>
    <row r="1512" spans="2:10" ht="24.95" customHeight="1" x14ac:dyDescent="0.2">
      <c r="B1512" s="88" t="s">
        <v>11</v>
      </c>
      <c r="C1512" s="129">
        <v>76</v>
      </c>
      <c r="D1512" s="129">
        <v>7292</v>
      </c>
      <c r="E1512" s="129">
        <v>57</v>
      </c>
      <c r="F1512" s="129">
        <v>1486</v>
      </c>
      <c r="G1512" s="129">
        <v>35</v>
      </c>
      <c r="H1512" s="129">
        <v>523</v>
      </c>
      <c r="I1512" s="124">
        <f t="shared" si="6"/>
        <v>168</v>
      </c>
      <c r="J1512" s="181">
        <f t="shared" si="7"/>
        <v>9301</v>
      </c>
    </row>
    <row r="1513" spans="2:10" ht="24.95" customHeight="1" x14ac:dyDescent="0.2">
      <c r="B1513" s="89" t="s">
        <v>12</v>
      </c>
      <c r="C1513" s="129">
        <v>42</v>
      </c>
      <c r="D1513" s="129">
        <v>2362</v>
      </c>
      <c r="E1513" s="129">
        <v>47</v>
      </c>
      <c r="F1513" s="129">
        <v>1084</v>
      </c>
      <c r="G1513" s="129">
        <v>14</v>
      </c>
      <c r="H1513" s="129">
        <v>135</v>
      </c>
      <c r="I1513" s="124">
        <f t="shared" si="6"/>
        <v>103</v>
      </c>
      <c r="J1513" s="181">
        <f t="shared" si="7"/>
        <v>3581</v>
      </c>
    </row>
    <row r="1514" spans="2:10" ht="24.95" customHeight="1" x14ac:dyDescent="0.2">
      <c r="B1514" s="94" t="s">
        <v>14</v>
      </c>
      <c r="C1514" s="96">
        <f t="shared" ref="C1514:H1514" si="8">SUM(C1505:C1513)</f>
        <v>639</v>
      </c>
      <c r="D1514" s="96">
        <f t="shared" si="8"/>
        <v>45798</v>
      </c>
      <c r="E1514" s="96">
        <f t="shared" si="8"/>
        <v>832</v>
      </c>
      <c r="F1514" s="96">
        <f t="shared" si="8"/>
        <v>19747</v>
      </c>
      <c r="G1514" s="96">
        <f t="shared" si="8"/>
        <v>383</v>
      </c>
      <c r="H1514" s="96">
        <f t="shared" si="8"/>
        <v>4867</v>
      </c>
      <c r="I1514" s="96">
        <f t="shared" si="6"/>
        <v>1854</v>
      </c>
      <c r="J1514" s="96">
        <f t="shared" si="6"/>
        <v>70412</v>
      </c>
    </row>
    <row r="1515" spans="2:10" ht="24.95" customHeight="1" x14ac:dyDescent="0.2"/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5" ht="24.95" customHeight="1" x14ac:dyDescent="0.2"/>
    <row r="1522" spans="2:15" ht="24.95" customHeight="1" x14ac:dyDescent="0.2"/>
    <row r="1523" spans="2:15" ht="24.95" customHeight="1" x14ac:dyDescent="0.2"/>
    <row r="1524" spans="2:15" ht="24.95" customHeight="1" x14ac:dyDescent="0.2"/>
    <row r="1525" spans="2:15" ht="24.95" customHeight="1" x14ac:dyDescent="0.2"/>
    <row r="1526" spans="2:15" ht="24.95" customHeight="1" x14ac:dyDescent="0.2"/>
    <row r="1527" spans="2:15" ht="24.95" customHeight="1" x14ac:dyDescent="0.2"/>
    <row r="1528" spans="2:15" ht="24.95" customHeight="1" x14ac:dyDescent="0.2">
      <c r="O1528" s="22"/>
    </row>
    <row r="1529" spans="2:15" ht="25.5" customHeight="1" x14ac:dyDescent="0.2">
      <c r="B1529" s="294" t="s">
        <v>117</v>
      </c>
      <c r="C1529" s="294"/>
      <c r="D1529" s="294"/>
      <c r="E1529" s="294"/>
      <c r="F1529" s="294"/>
      <c r="G1529" s="294"/>
      <c r="H1529" s="294"/>
      <c r="I1529" s="294"/>
      <c r="J1529" s="294"/>
      <c r="K1529" s="294"/>
      <c r="L1529" s="294"/>
      <c r="M1529" s="294"/>
    </row>
    <row r="1530" spans="2:15" ht="15" customHeight="1" x14ac:dyDescent="0.2"/>
    <row r="1531" spans="2:15" ht="24.95" customHeight="1" x14ac:dyDescent="0.2">
      <c r="B1531" s="270" t="s">
        <v>36</v>
      </c>
      <c r="C1531" s="292" t="s">
        <v>24</v>
      </c>
      <c r="D1531" s="292"/>
      <c r="E1531" s="292" t="s">
        <v>25</v>
      </c>
      <c r="F1531" s="292"/>
      <c r="G1531" s="292" t="s">
        <v>26</v>
      </c>
      <c r="H1531" s="292"/>
      <c r="I1531" s="292" t="s">
        <v>14</v>
      </c>
      <c r="J1531" s="292"/>
    </row>
    <row r="1532" spans="2:15" ht="24.95" customHeight="1" x14ac:dyDescent="0.2">
      <c r="B1532" s="271"/>
      <c r="C1532" s="151" t="s">
        <v>23</v>
      </c>
      <c r="D1532" s="152" t="s">
        <v>29</v>
      </c>
      <c r="E1532" s="151" t="s">
        <v>23</v>
      </c>
      <c r="F1532" s="152" t="s">
        <v>29</v>
      </c>
      <c r="G1532" s="151" t="s">
        <v>23</v>
      </c>
      <c r="H1532" s="152" t="s">
        <v>29</v>
      </c>
      <c r="I1532" s="151" t="s">
        <v>23</v>
      </c>
      <c r="J1532" s="152" t="s">
        <v>29</v>
      </c>
    </row>
    <row r="1533" spans="2:15" ht="24.95" customHeight="1" x14ac:dyDescent="0.2">
      <c r="B1533" s="88" t="s">
        <v>114</v>
      </c>
      <c r="C1533" s="129">
        <v>1</v>
      </c>
      <c r="D1533" s="129">
        <v>528</v>
      </c>
      <c r="E1533" s="129">
        <v>16</v>
      </c>
      <c r="F1533" s="129">
        <v>6690</v>
      </c>
      <c r="G1533" s="129">
        <v>0</v>
      </c>
      <c r="H1533" s="129">
        <v>0</v>
      </c>
      <c r="I1533" s="124">
        <f t="shared" ref="I1533:J1542" si="9">C1533+E1533+G1533</f>
        <v>17</v>
      </c>
      <c r="J1533" s="181">
        <f t="shared" si="9"/>
        <v>7218</v>
      </c>
    </row>
    <row r="1534" spans="2:15" ht="24.95" customHeight="1" x14ac:dyDescent="0.2">
      <c r="B1534" s="88" t="s">
        <v>5</v>
      </c>
      <c r="C1534" s="129">
        <v>5</v>
      </c>
      <c r="D1534" s="129">
        <v>2769</v>
      </c>
      <c r="E1534" s="129">
        <v>13</v>
      </c>
      <c r="F1534" s="129">
        <v>4610</v>
      </c>
      <c r="G1534" s="129">
        <v>0</v>
      </c>
      <c r="H1534" s="129">
        <v>0</v>
      </c>
      <c r="I1534" s="124">
        <f t="shared" si="9"/>
        <v>18</v>
      </c>
      <c r="J1534" s="181">
        <f t="shared" si="9"/>
        <v>7379</v>
      </c>
    </row>
    <row r="1535" spans="2:15" ht="24.95" customHeight="1" x14ac:dyDescent="0.2">
      <c r="B1535" s="88" t="s">
        <v>22</v>
      </c>
      <c r="C1535" s="129">
        <v>3</v>
      </c>
      <c r="D1535" s="129">
        <v>1135</v>
      </c>
      <c r="E1535" s="129">
        <v>34</v>
      </c>
      <c r="F1535" s="129">
        <v>7925</v>
      </c>
      <c r="G1535" s="129">
        <v>0</v>
      </c>
      <c r="H1535" s="129">
        <v>0</v>
      </c>
      <c r="I1535" s="124">
        <f t="shared" si="9"/>
        <v>37</v>
      </c>
      <c r="J1535" s="181">
        <f t="shared" si="9"/>
        <v>9060</v>
      </c>
    </row>
    <row r="1536" spans="2:15" ht="24.95" customHeight="1" x14ac:dyDescent="0.2">
      <c r="B1536" s="88" t="s">
        <v>7</v>
      </c>
      <c r="C1536" s="129">
        <v>0</v>
      </c>
      <c r="D1536" s="129">
        <v>0</v>
      </c>
      <c r="E1536" s="129">
        <v>4</v>
      </c>
      <c r="F1536" s="129">
        <v>1283</v>
      </c>
      <c r="G1536" s="129">
        <v>0</v>
      </c>
      <c r="H1536" s="129">
        <v>0</v>
      </c>
      <c r="I1536" s="124">
        <f t="shared" si="9"/>
        <v>4</v>
      </c>
      <c r="J1536" s="181">
        <f t="shared" si="9"/>
        <v>1283</v>
      </c>
    </row>
    <row r="1537" spans="2:10" ht="24.95" customHeight="1" x14ac:dyDescent="0.2">
      <c r="B1537" s="88" t="s">
        <v>8</v>
      </c>
      <c r="C1537" s="129">
        <v>2</v>
      </c>
      <c r="D1537" s="129">
        <v>1062</v>
      </c>
      <c r="E1537" s="129">
        <v>18</v>
      </c>
      <c r="F1537" s="129">
        <v>4555</v>
      </c>
      <c r="G1537" s="129">
        <v>0</v>
      </c>
      <c r="H1537" s="129">
        <v>0</v>
      </c>
      <c r="I1537" s="124">
        <f t="shared" si="9"/>
        <v>20</v>
      </c>
      <c r="J1537" s="181">
        <f t="shared" si="9"/>
        <v>5617</v>
      </c>
    </row>
    <row r="1538" spans="2:10" ht="24.95" customHeight="1" x14ac:dyDescent="0.2">
      <c r="B1538" s="88" t="s">
        <v>9</v>
      </c>
      <c r="C1538" s="129">
        <v>3</v>
      </c>
      <c r="D1538" s="129">
        <v>1687</v>
      </c>
      <c r="E1538" s="129">
        <v>3</v>
      </c>
      <c r="F1538" s="129">
        <v>649</v>
      </c>
      <c r="G1538" s="129">
        <v>0</v>
      </c>
      <c r="H1538" s="129">
        <v>0</v>
      </c>
      <c r="I1538" s="124">
        <f t="shared" si="9"/>
        <v>6</v>
      </c>
      <c r="J1538" s="181">
        <f t="shared" si="9"/>
        <v>2336</v>
      </c>
    </row>
    <row r="1539" spans="2:10" ht="24.95" customHeight="1" x14ac:dyDescent="0.2">
      <c r="B1539" s="88" t="s">
        <v>10</v>
      </c>
      <c r="C1539" s="129">
        <v>6</v>
      </c>
      <c r="D1539" s="129">
        <v>3800</v>
      </c>
      <c r="E1539" s="129">
        <v>2</v>
      </c>
      <c r="F1539" s="129">
        <v>840</v>
      </c>
      <c r="G1539" s="129">
        <v>0</v>
      </c>
      <c r="H1539" s="129">
        <v>0</v>
      </c>
      <c r="I1539" s="124">
        <f t="shared" si="9"/>
        <v>8</v>
      </c>
      <c r="J1539" s="181">
        <f t="shared" si="9"/>
        <v>4640</v>
      </c>
    </row>
    <row r="1540" spans="2:10" ht="24.95" customHeight="1" x14ac:dyDescent="0.2">
      <c r="B1540" s="88" t="s">
        <v>11</v>
      </c>
      <c r="C1540" s="129">
        <v>3</v>
      </c>
      <c r="D1540" s="129">
        <v>1248</v>
      </c>
      <c r="E1540" s="129">
        <v>1</v>
      </c>
      <c r="F1540" s="129">
        <v>38</v>
      </c>
      <c r="G1540" s="129">
        <v>0</v>
      </c>
      <c r="H1540" s="129">
        <v>0</v>
      </c>
      <c r="I1540" s="124">
        <f t="shared" si="9"/>
        <v>4</v>
      </c>
      <c r="J1540" s="181">
        <f t="shared" si="9"/>
        <v>1286</v>
      </c>
    </row>
    <row r="1541" spans="2:10" ht="24.95" customHeight="1" x14ac:dyDescent="0.2">
      <c r="B1541" s="89" t="s">
        <v>12</v>
      </c>
      <c r="C1541" s="129">
        <v>1</v>
      </c>
      <c r="D1541" s="129">
        <v>248</v>
      </c>
      <c r="E1541" s="129">
        <v>6</v>
      </c>
      <c r="F1541" s="129">
        <v>3560</v>
      </c>
      <c r="G1541" s="129">
        <v>0</v>
      </c>
      <c r="H1541" s="129">
        <v>0</v>
      </c>
      <c r="I1541" s="124">
        <f t="shared" si="9"/>
        <v>7</v>
      </c>
      <c r="J1541" s="181">
        <f t="shared" si="9"/>
        <v>3808</v>
      </c>
    </row>
    <row r="1542" spans="2:10" ht="24.95" customHeight="1" x14ac:dyDescent="0.2">
      <c r="B1542" s="94" t="s">
        <v>14</v>
      </c>
      <c r="C1542" s="96">
        <f t="shared" ref="C1542:H1542" si="10">SUM(C1533:C1541)</f>
        <v>24</v>
      </c>
      <c r="D1542" s="96">
        <f t="shared" si="10"/>
        <v>12477</v>
      </c>
      <c r="E1542" s="96">
        <f t="shared" si="10"/>
        <v>97</v>
      </c>
      <c r="F1542" s="96">
        <f t="shared" si="10"/>
        <v>30150</v>
      </c>
      <c r="G1542" s="96">
        <f t="shared" si="10"/>
        <v>0</v>
      </c>
      <c r="H1542" s="96">
        <f t="shared" si="10"/>
        <v>0</v>
      </c>
      <c r="I1542" s="96">
        <f t="shared" si="9"/>
        <v>121</v>
      </c>
      <c r="J1542" s="96">
        <f t="shared" si="9"/>
        <v>42627</v>
      </c>
    </row>
    <row r="1543" spans="2:10" ht="24.95" customHeight="1" x14ac:dyDescent="0.2"/>
    <row r="1544" spans="2:10" ht="24.95" customHeight="1" x14ac:dyDescent="0.2"/>
    <row r="1545" spans="2:10" ht="24.95" customHeight="1" x14ac:dyDescent="0.2"/>
    <row r="1546" spans="2:10" ht="24.95" customHeight="1" x14ac:dyDescent="0.2"/>
    <row r="1547" spans="2:10" ht="24.95" customHeight="1" x14ac:dyDescent="0.2"/>
    <row r="1548" spans="2:10" ht="24.95" customHeight="1" x14ac:dyDescent="0.2"/>
    <row r="1549" spans="2:10" ht="24.95" customHeight="1" x14ac:dyDescent="0.2"/>
    <row r="1550" spans="2:10" ht="24.95" customHeight="1" x14ac:dyDescent="0.2"/>
    <row r="1551" spans="2:10" ht="24.95" customHeight="1" x14ac:dyDescent="0.2"/>
    <row r="1552" spans="2:10" ht="24.95" customHeight="1" x14ac:dyDescent="0.2"/>
    <row r="1553" spans="2:13" ht="24.95" customHeight="1" x14ac:dyDescent="0.2"/>
    <row r="1554" spans="2:13" ht="24.95" customHeight="1" x14ac:dyDescent="0.2"/>
    <row r="1555" spans="2:13" ht="24.95" customHeight="1" x14ac:dyDescent="0.2"/>
    <row r="1556" spans="2:13" ht="24.95" customHeight="1" x14ac:dyDescent="0.2"/>
    <row r="1557" spans="2:13" ht="24.95" customHeight="1" x14ac:dyDescent="0.2"/>
    <row r="1558" spans="2:13" ht="24.75" customHeight="1" x14ac:dyDescent="0.2"/>
    <row r="1559" spans="2:13" ht="24.95" customHeight="1" x14ac:dyDescent="0.2"/>
    <row r="1560" spans="2:13" ht="24.95" customHeight="1" x14ac:dyDescent="0.2"/>
    <row r="1561" spans="2:13" ht="24.95" customHeight="1" x14ac:dyDescent="0.2"/>
    <row r="1562" spans="2:13" ht="24.95" customHeight="1" x14ac:dyDescent="0.2"/>
    <row r="1563" spans="2:13" ht="24.95" customHeight="1" x14ac:dyDescent="0.2"/>
    <row r="1564" spans="2:13" ht="24.95" customHeight="1" x14ac:dyDescent="0.2">
      <c r="M1564" s="22">
        <v>21</v>
      </c>
    </row>
    <row r="1565" spans="2:13" ht="25.5" customHeight="1" x14ac:dyDescent="0.2">
      <c r="B1565" s="294" t="s">
        <v>81</v>
      </c>
      <c r="C1565" s="294"/>
      <c r="D1565" s="294"/>
      <c r="E1565" s="294"/>
      <c r="F1565" s="294"/>
      <c r="G1565" s="294"/>
      <c r="H1565" s="294"/>
      <c r="I1565" s="294"/>
      <c r="J1565" s="294"/>
      <c r="K1565" s="294"/>
      <c r="L1565" s="294"/>
      <c r="M1565" s="294"/>
    </row>
    <row r="1566" spans="2:13" ht="15" customHeight="1" x14ac:dyDescent="0.2"/>
    <row r="1567" spans="2:13" ht="24.95" customHeight="1" x14ac:dyDescent="0.2">
      <c r="B1567" s="270" t="s">
        <v>36</v>
      </c>
      <c r="C1567" s="292" t="s">
        <v>27</v>
      </c>
      <c r="D1567" s="292"/>
      <c r="E1567" s="292" t="s">
        <v>28</v>
      </c>
      <c r="F1567" s="292"/>
      <c r="G1567" s="292" t="s">
        <v>54</v>
      </c>
      <c r="H1567" s="292"/>
      <c r="I1567" s="292" t="s">
        <v>44</v>
      </c>
      <c r="J1567" s="292"/>
      <c r="K1567" s="292" t="s">
        <v>14</v>
      </c>
      <c r="L1567" s="292"/>
    </row>
    <row r="1568" spans="2:13" ht="24.95" customHeight="1" x14ac:dyDescent="0.2">
      <c r="B1568" s="271"/>
      <c r="C1568" s="151" t="s">
        <v>60</v>
      </c>
      <c r="D1568" s="152" t="s">
        <v>29</v>
      </c>
      <c r="E1568" s="151" t="s">
        <v>60</v>
      </c>
      <c r="F1568" s="152" t="s">
        <v>29</v>
      </c>
      <c r="G1568" s="151" t="s">
        <v>60</v>
      </c>
      <c r="H1568" s="152" t="s">
        <v>29</v>
      </c>
      <c r="I1568" s="151" t="s">
        <v>60</v>
      </c>
      <c r="J1568" s="152" t="s">
        <v>29</v>
      </c>
      <c r="K1568" s="151" t="s">
        <v>60</v>
      </c>
      <c r="L1568" s="152" t="s">
        <v>29</v>
      </c>
    </row>
    <row r="1569" spans="2:15" ht="24.95" customHeight="1" x14ac:dyDescent="0.2">
      <c r="B1569" s="88" t="s">
        <v>114</v>
      </c>
      <c r="C1569" s="129">
        <v>9</v>
      </c>
      <c r="D1569" s="129">
        <v>75</v>
      </c>
      <c r="E1569" s="129">
        <v>890</v>
      </c>
      <c r="F1569" s="129">
        <v>5549</v>
      </c>
      <c r="G1569" s="129">
        <v>59</v>
      </c>
      <c r="H1569" s="129">
        <v>1280</v>
      </c>
      <c r="I1569" s="129">
        <v>24</v>
      </c>
      <c r="J1569" s="129">
        <v>739</v>
      </c>
      <c r="K1569" s="124">
        <f>C1569+E1569+G1569+I1569</f>
        <v>982</v>
      </c>
      <c r="L1569" s="124">
        <f>D1569+F1569+H1569+J1569</f>
        <v>7643</v>
      </c>
    </row>
    <row r="1570" spans="2:15" ht="24.95" customHeight="1" x14ac:dyDescent="0.2">
      <c r="B1570" s="88" t="s">
        <v>5</v>
      </c>
      <c r="C1570" s="129">
        <v>28</v>
      </c>
      <c r="D1570" s="129">
        <v>233</v>
      </c>
      <c r="E1570" s="129">
        <v>342</v>
      </c>
      <c r="F1570" s="129">
        <v>3097</v>
      </c>
      <c r="G1570" s="129">
        <v>76</v>
      </c>
      <c r="H1570" s="129">
        <v>1244</v>
      </c>
      <c r="I1570" s="129">
        <v>19</v>
      </c>
      <c r="J1570" s="129">
        <v>391</v>
      </c>
      <c r="K1570" s="124">
        <f t="shared" ref="K1570:K1577" si="11">C1570+E1570+G1570+I1570</f>
        <v>465</v>
      </c>
      <c r="L1570" s="124">
        <f t="shared" ref="L1570:L1577" si="12">D1570+F1570+H1570+J1570</f>
        <v>4965</v>
      </c>
    </row>
    <row r="1571" spans="2:15" ht="24.95" customHeight="1" x14ac:dyDescent="0.2">
      <c r="B1571" s="88" t="s">
        <v>22</v>
      </c>
      <c r="C1571" s="129">
        <v>35</v>
      </c>
      <c r="D1571" s="129">
        <v>276</v>
      </c>
      <c r="E1571" s="129">
        <v>408</v>
      </c>
      <c r="F1571" s="129">
        <v>2264</v>
      </c>
      <c r="G1571" s="129">
        <v>104</v>
      </c>
      <c r="H1571" s="129">
        <v>1922</v>
      </c>
      <c r="I1571" s="129">
        <v>8</v>
      </c>
      <c r="J1571" s="129">
        <v>169</v>
      </c>
      <c r="K1571" s="124">
        <f t="shared" si="11"/>
        <v>555</v>
      </c>
      <c r="L1571" s="124">
        <f t="shared" si="12"/>
        <v>4631</v>
      </c>
    </row>
    <row r="1572" spans="2:15" ht="24.95" customHeight="1" x14ac:dyDescent="0.2">
      <c r="B1572" s="88" t="s">
        <v>7</v>
      </c>
      <c r="C1572" s="129">
        <v>4</v>
      </c>
      <c r="D1572" s="129">
        <v>38</v>
      </c>
      <c r="E1572" s="129">
        <v>205</v>
      </c>
      <c r="F1572" s="129">
        <v>1471</v>
      </c>
      <c r="G1572" s="129">
        <v>40</v>
      </c>
      <c r="H1572" s="129">
        <v>729</v>
      </c>
      <c r="I1572" s="129">
        <v>10</v>
      </c>
      <c r="J1572" s="129">
        <v>247</v>
      </c>
      <c r="K1572" s="124">
        <f t="shared" si="11"/>
        <v>259</v>
      </c>
      <c r="L1572" s="124">
        <f t="shared" si="12"/>
        <v>2485</v>
      </c>
    </row>
    <row r="1573" spans="2:15" ht="24.95" customHeight="1" x14ac:dyDescent="0.2">
      <c r="B1573" s="88" t="s">
        <v>8</v>
      </c>
      <c r="C1573" s="129">
        <v>15</v>
      </c>
      <c r="D1573" s="129">
        <v>93</v>
      </c>
      <c r="E1573" s="129">
        <v>488</v>
      </c>
      <c r="F1573" s="129">
        <v>3172</v>
      </c>
      <c r="G1573" s="129">
        <v>51</v>
      </c>
      <c r="H1573" s="129">
        <v>986</v>
      </c>
      <c r="I1573" s="129">
        <v>13</v>
      </c>
      <c r="J1573" s="129">
        <v>335</v>
      </c>
      <c r="K1573" s="124">
        <f t="shared" si="11"/>
        <v>567</v>
      </c>
      <c r="L1573" s="124">
        <f t="shared" si="12"/>
        <v>4586</v>
      </c>
    </row>
    <row r="1574" spans="2:15" ht="24.95" customHeight="1" x14ac:dyDescent="0.2">
      <c r="B1574" s="88" t="s">
        <v>9</v>
      </c>
      <c r="C1574" s="129">
        <v>12</v>
      </c>
      <c r="D1574" s="129">
        <v>90</v>
      </c>
      <c r="E1574" s="129">
        <v>399</v>
      </c>
      <c r="F1574" s="129">
        <v>2967</v>
      </c>
      <c r="G1574" s="129">
        <v>46</v>
      </c>
      <c r="H1574" s="129">
        <v>915</v>
      </c>
      <c r="I1574" s="129">
        <v>16</v>
      </c>
      <c r="J1574" s="129">
        <v>323</v>
      </c>
      <c r="K1574" s="124">
        <f t="shared" si="11"/>
        <v>473</v>
      </c>
      <c r="L1574" s="124">
        <f t="shared" si="12"/>
        <v>4295</v>
      </c>
    </row>
    <row r="1575" spans="2:15" ht="24.95" customHeight="1" x14ac:dyDescent="0.2">
      <c r="B1575" s="88" t="s">
        <v>10</v>
      </c>
      <c r="C1575" s="129">
        <v>15</v>
      </c>
      <c r="D1575" s="129">
        <v>133</v>
      </c>
      <c r="E1575" s="129">
        <v>294</v>
      </c>
      <c r="F1575" s="129">
        <v>2319</v>
      </c>
      <c r="G1575" s="129">
        <v>55</v>
      </c>
      <c r="H1575" s="129">
        <v>961</v>
      </c>
      <c r="I1575" s="129">
        <v>17</v>
      </c>
      <c r="J1575" s="129">
        <v>379</v>
      </c>
      <c r="K1575" s="124">
        <f t="shared" si="11"/>
        <v>381</v>
      </c>
      <c r="L1575" s="124">
        <f t="shared" si="12"/>
        <v>3792</v>
      </c>
    </row>
    <row r="1576" spans="2:15" ht="24.95" customHeight="1" x14ac:dyDescent="0.2">
      <c r="B1576" s="88" t="s">
        <v>11</v>
      </c>
      <c r="C1576" s="129">
        <v>2</v>
      </c>
      <c r="D1576" s="129">
        <v>17</v>
      </c>
      <c r="E1576" s="129">
        <v>159</v>
      </c>
      <c r="F1576" s="129">
        <v>1166</v>
      </c>
      <c r="G1576" s="129">
        <v>33</v>
      </c>
      <c r="H1576" s="129">
        <v>691</v>
      </c>
      <c r="I1576" s="129">
        <v>12</v>
      </c>
      <c r="J1576" s="129">
        <v>253</v>
      </c>
      <c r="K1576" s="124">
        <f t="shared" si="11"/>
        <v>206</v>
      </c>
      <c r="L1576" s="124">
        <f t="shared" si="12"/>
        <v>2127</v>
      </c>
    </row>
    <row r="1577" spans="2:15" ht="24.95" customHeight="1" x14ac:dyDescent="0.2">
      <c r="B1577" s="89" t="s">
        <v>12</v>
      </c>
      <c r="C1577" s="129">
        <v>4</v>
      </c>
      <c r="D1577" s="129">
        <v>32</v>
      </c>
      <c r="E1577" s="129">
        <v>195</v>
      </c>
      <c r="F1577" s="129">
        <v>1326</v>
      </c>
      <c r="G1577" s="129">
        <v>51</v>
      </c>
      <c r="H1577" s="129">
        <v>923</v>
      </c>
      <c r="I1577" s="129">
        <v>18</v>
      </c>
      <c r="J1577" s="129">
        <v>377</v>
      </c>
      <c r="K1577" s="124">
        <f t="shared" si="11"/>
        <v>268</v>
      </c>
      <c r="L1577" s="124">
        <f t="shared" si="12"/>
        <v>2658</v>
      </c>
    </row>
    <row r="1578" spans="2:15" ht="24.95" customHeight="1" x14ac:dyDescent="0.2">
      <c r="B1578" s="94" t="s">
        <v>14</v>
      </c>
      <c r="C1578" s="96">
        <f t="shared" ref="C1578:L1578" si="13">SUM(C1569:C1577)</f>
        <v>124</v>
      </c>
      <c r="D1578" s="96">
        <f t="shared" si="13"/>
        <v>987</v>
      </c>
      <c r="E1578" s="96">
        <f t="shared" si="13"/>
        <v>3380</v>
      </c>
      <c r="F1578" s="96">
        <f t="shared" si="13"/>
        <v>23331</v>
      </c>
      <c r="G1578" s="96">
        <f t="shared" si="13"/>
        <v>515</v>
      </c>
      <c r="H1578" s="96">
        <f t="shared" si="13"/>
        <v>9651</v>
      </c>
      <c r="I1578" s="96">
        <f t="shared" si="13"/>
        <v>137</v>
      </c>
      <c r="J1578" s="96">
        <f t="shared" si="13"/>
        <v>3213</v>
      </c>
      <c r="K1578" s="96">
        <f t="shared" si="13"/>
        <v>4156</v>
      </c>
      <c r="L1578" s="96">
        <f t="shared" si="13"/>
        <v>37182</v>
      </c>
    </row>
    <row r="1579" spans="2:15" ht="24.95" customHeight="1" x14ac:dyDescent="0.2">
      <c r="B1579" s="305" t="s">
        <v>154</v>
      </c>
      <c r="C1579" s="305"/>
      <c r="D1579" s="305"/>
      <c r="E1579" s="305"/>
      <c r="F1579" s="305"/>
      <c r="G1579" s="305"/>
      <c r="H1579" s="305"/>
      <c r="I1579" s="305"/>
      <c r="J1579" s="305"/>
      <c r="K1579" s="305"/>
      <c r="L1579" s="305"/>
      <c r="M1579" s="75"/>
      <c r="N1579" s="75"/>
      <c r="O1579" s="75"/>
    </row>
    <row r="1580" spans="2:15" ht="24.95" customHeight="1" x14ac:dyDescent="0.2">
      <c r="B1580" s="76"/>
      <c r="C1580" s="44"/>
      <c r="D1580" s="44"/>
      <c r="E1580" s="44"/>
      <c r="F1580" s="44"/>
      <c r="G1580" s="44"/>
      <c r="H1580" s="44"/>
      <c r="I1580" s="77"/>
      <c r="J1580" s="77"/>
      <c r="K1580" s="77"/>
    </row>
    <row r="1581" spans="2:15" ht="24.95" customHeight="1" x14ac:dyDescent="0.2">
      <c r="B1581" s="78"/>
      <c r="C1581" s="77"/>
      <c r="D1581" s="77"/>
      <c r="E1581" s="77"/>
      <c r="F1581" s="77"/>
      <c r="G1581" s="77"/>
      <c r="H1581" s="77"/>
      <c r="I1581" s="77"/>
      <c r="J1581" s="77"/>
      <c r="K1581" s="77"/>
    </row>
    <row r="1582" spans="2:15" ht="24.95" customHeight="1" x14ac:dyDescent="0.2"/>
    <row r="1583" spans="2:15" ht="24.95" customHeight="1" x14ac:dyDescent="0.2"/>
    <row r="1584" spans="2:15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spans="2:15" ht="24.95" customHeight="1" x14ac:dyDescent="0.2"/>
    <row r="1618" spans="2:15" ht="24.95" customHeight="1" x14ac:dyDescent="0.2"/>
    <row r="1619" spans="2:15" ht="24.95" customHeight="1" x14ac:dyDescent="0.2"/>
    <row r="1620" spans="2:15" ht="24.95" customHeight="1" x14ac:dyDescent="0.2"/>
    <row r="1621" spans="2:15" ht="24.95" customHeight="1" x14ac:dyDescent="0.2"/>
    <row r="1622" spans="2:15" ht="24.95" customHeight="1" x14ac:dyDescent="0.2"/>
    <row r="1623" spans="2:15" ht="24.95" customHeight="1" x14ac:dyDescent="0.2"/>
    <row r="1624" spans="2:15" ht="24.95" customHeight="1" x14ac:dyDescent="0.2"/>
    <row r="1625" spans="2:15" ht="24.95" customHeight="1" x14ac:dyDescent="0.2">
      <c r="M1625" s="22">
        <v>22</v>
      </c>
    </row>
    <row r="1626" spans="2:15" ht="25.5" customHeight="1" x14ac:dyDescent="0.2">
      <c r="B1626" s="294" t="s">
        <v>78</v>
      </c>
      <c r="C1626" s="294"/>
      <c r="D1626" s="294"/>
      <c r="E1626" s="294"/>
      <c r="F1626" s="294"/>
      <c r="G1626" s="294"/>
      <c r="H1626" s="294"/>
      <c r="I1626" s="294"/>
      <c r="J1626" s="294"/>
      <c r="K1626" s="294"/>
      <c r="L1626" s="294"/>
      <c r="M1626" s="294"/>
    </row>
    <row r="1627" spans="2:15" ht="15" customHeight="1" x14ac:dyDescent="0.2">
      <c r="B1627" s="79"/>
      <c r="C1627" s="80"/>
      <c r="D1627" s="80"/>
      <c r="E1627" s="80"/>
      <c r="F1627" s="80"/>
      <c r="G1627" s="80"/>
      <c r="H1627" s="80"/>
      <c r="I1627" s="80"/>
      <c r="J1627" s="80"/>
      <c r="K1627" s="80"/>
      <c r="L1627" s="80"/>
      <c r="M1627" s="80"/>
      <c r="N1627" s="80"/>
      <c r="O1627" s="13"/>
    </row>
    <row r="1628" spans="2:15" ht="24.95" customHeight="1" x14ac:dyDescent="0.2">
      <c r="B1628" s="270" t="s">
        <v>36</v>
      </c>
      <c r="C1628" s="292" t="s">
        <v>74</v>
      </c>
      <c r="D1628" s="292"/>
      <c r="E1628" s="292" t="s">
        <v>61</v>
      </c>
      <c r="F1628" s="292"/>
      <c r="G1628" s="292" t="s">
        <v>76</v>
      </c>
      <c r="H1628" s="292"/>
      <c r="I1628" s="292" t="s">
        <v>75</v>
      </c>
      <c r="J1628" s="292"/>
      <c r="K1628" s="292" t="s">
        <v>14</v>
      </c>
      <c r="L1628" s="292"/>
    </row>
    <row r="1629" spans="2:15" ht="24.95" customHeight="1" x14ac:dyDescent="0.2">
      <c r="B1629" s="271"/>
      <c r="C1629" s="151" t="s">
        <v>60</v>
      </c>
      <c r="D1629" s="152" t="s">
        <v>29</v>
      </c>
      <c r="E1629" s="151" t="s">
        <v>60</v>
      </c>
      <c r="F1629" s="152" t="s">
        <v>29</v>
      </c>
      <c r="G1629" s="151" t="s">
        <v>60</v>
      </c>
      <c r="H1629" s="152" t="s">
        <v>29</v>
      </c>
      <c r="I1629" s="151" t="s">
        <v>60</v>
      </c>
      <c r="J1629" s="152" t="s">
        <v>29</v>
      </c>
      <c r="K1629" s="151" t="s">
        <v>60</v>
      </c>
      <c r="L1629" s="152" t="s">
        <v>29</v>
      </c>
    </row>
    <row r="1630" spans="2:15" ht="24.95" customHeight="1" x14ac:dyDescent="0.2">
      <c r="B1630" s="88" t="s">
        <v>114</v>
      </c>
      <c r="C1630" s="129">
        <v>5</v>
      </c>
      <c r="D1630" s="129">
        <v>454</v>
      </c>
      <c r="E1630" s="129">
        <v>11</v>
      </c>
      <c r="F1630" s="129">
        <v>387</v>
      </c>
      <c r="G1630" s="129">
        <v>0</v>
      </c>
      <c r="H1630" s="129">
        <v>0</v>
      </c>
      <c r="I1630" s="129">
        <v>0</v>
      </c>
      <c r="J1630" s="129">
        <v>0</v>
      </c>
      <c r="K1630" s="124">
        <f>C1630+E1630+G1630+I1630</f>
        <v>16</v>
      </c>
      <c r="L1630" s="124">
        <f>D1630+F1630+H1630+J1630</f>
        <v>841</v>
      </c>
    </row>
    <row r="1631" spans="2:15" ht="24.95" customHeight="1" x14ac:dyDescent="0.2">
      <c r="B1631" s="88" t="s">
        <v>5</v>
      </c>
      <c r="C1631" s="129">
        <v>13</v>
      </c>
      <c r="D1631" s="129">
        <v>711</v>
      </c>
      <c r="E1631" s="129">
        <v>33</v>
      </c>
      <c r="F1631" s="129">
        <v>1402</v>
      </c>
      <c r="G1631" s="129">
        <v>8</v>
      </c>
      <c r="H1631" s="129">
        <v>251</v>
      </c>
      <c r="I1631" s="129">
        <v>18</v>
      </c>
      <c r="J1631" s="129">
        <v>519</v>
      </c>
      <c r="K1631" s="124">
        <f t="shared" ref="K1631:K1638" si="14">C1631+E1631+G1631+I1631</f>
        <v>72</v>
      </c>
      <c r="L1631" s="124">
        <f t="shared" ref="L1631:L1638" si="15">D1631+F1631+H1631+J1631</f>
        <v>2883</v>
      </c>
    </row>
    <row r="1632" spans="2:15" ht="24.95" customHeight="1" x14ac:dyDescent="0.2">
      <c r="B1632" s="88" t="s">
        <v>22</v>
      </c>
      <c r="C1632" s="129">
        <v>18</v>
      </c>
      <c r="D1632" s="129">
        <v>884</v>
      </c>
      <c r="E1632" s="129">
        <v>53</v>
      </c>
      <c r="F1632" s="129">
        <v>1911</v>
      </c>
      <c r="G1632" s="129">
        <v>14</v>
      </c>
      <c r="H1632" s="129">
        <v>451</v>
      </c>
      <c r="I1632" s="129">
        <v>36</v>
      </c>
      <c r="J1632" s="129">
        <v>1229</v>
      </c>
      <c r="K1632" s="124">
        <f t="shared" si="14"/>
        <v>121</v>
      </c>
      <c r="L1632" s="124">
        <f t="shared" si="15"/>
        <v>4475</v>
      </c>
    </row>
    <row r="1633" spans="2:12" ht="24.95" customHeight="1" x14ac:dyDescent="0.2">
      <c r="B1633" s="88" t="s">
        <v>7</v>
      </c>
      <c r="C1633" s="129">
        <v>4</v>
      </c>
      <c r="D1633" s="129">
        <v>225</v>
      </c>
      <c r="E1633" s="129">
        <v>11</v>
      </c>
      <c r="F1633" s="129">
        <v>452</v>
      </c>
      <c r="G1633" s="129">
        <v>11</v>
      </c>
      <c r="H1633" s="129">
        <v>349</v>
      </c>
      <c r="I1633" s="129">
        <v>7</v>
      </c>
      <c r="J1633" s="129">
        <v>243</v>
      </c>
      <c r="K1633" s="124">
        <f t="shared" si="14"/>
        <v>33</v>
      </c>
      <c r="L1633" s="124">
        <f t="shared" si="15"/>
        <v>1269</v>
      </c>
    </row>
    <row r="1634" spans="2:12" ht="24.95" customHeight="1" x14ac:dyDescent="0.2">
      <c r="B1634" s="88" t="s">
        <v>8</v>
      </c>
      <c r="C1634" s="129">
        <v>3</v>
      </c>
      <c r="D1634" s="129">
        <v>131</v>
      </c>
      <c r="E1634" s="129">
        <v>12</v>
      </c>
      <c r="F1634" s="129">
        <v>385</v>
      </c>
      <c r="G1634" s="129">
        <v>0</v>
      </c>
      <c r="H1634" s="129">
        <v>0</v>
      </c>
      <c r="I1634" s="129">
        <v>3</v>
      </c>
      <c r="J1634" s="129">
        <v>44</v>
      </c>
      <c r="K1634" s="124">
        <f t="shared" si="14"/>
        <v>18</v>
      </c>
      <c r="L1634" s="124">
        <f t="shared" si="15"/>
        <v>560</v>
      </c>
    </row>
    <row r="1635" spans="2:12" ht="24.95" customHeight="1" x14ac:dyDescent="0.2">
      <c r="B1635" s="88" t="s">
        <v>9</v>
      </c>
      <c r="C1635" s="129">
        <v>4</v>
      </c>
      <c r="D1635" s="129">
        <v>354</v>
      </c>
      <c r="E1635" s="129">
        <v>16</v>
      </c>
      <c r="F1635" s="129">
        <v>1211</v>
      </c>
      <c r="G1635" s="129">
        <v>0</v>
      </c>
      <c r="H1635" s="129">
        <v>0</v>
      </c>
      <c r="I1635" s="129">
        <v>0</v>
      </c>
      <c r="J1635" s="129">
        <v>0</v>
      </c>
      <c r="K1635" s="124">
        <f t="shared" si="14"/>
        <v>20</v>
      </c>
      <c r="L1635" s="124">
        <f t="shared" si="15"/>
        <v>1565</v>
      </c>
    </row>
    <row r="1636" spans="2:12" ht="24.95" customHeight="1" x14ac:dyDescent="0.2">
      <c r="B1636" s="88" t="s">
        <v>10</v>
      </c>
      <c r="C1636" s="129">
        <v>1</v>
      </c>
      <c r="D1636" s="129">
        <v>60</v>
      </c>
      <c r="E1636" s="129">
        <v>13</v>
      </c>
      <c r="F1636" s="129">
        <v>553</v>
      </c>
      <c r="G1636" s="129">
        <v>0</v>
      </c>
      <c r="H1636" s="129">
        <v>0</v>
      </c>
      <c r="I1636" s="129">
        <v>1</v>
      </c>
      <c r="J1636" s="129">
        <v>8</v>
      </c>
      <c r="K1636" s="124">
        <f t="shared" si="14"/>
        <v>15</v>
      </c>
      <c r="L1636" s="124">
        <f t="shared" si="15"/>
        <v>621</v>
      </c>
    </row>
    <row r="1637" spans="2:12" ht="24.95" customHeight="1" x14ac:dyDescent="0.2">
      <c r="B1637" s="88" t="s">
        <v>11</v>
      </c>
      <c r="C1637" s="129">
        <v>2</v>
      </c>
      <c r="D1637" s="129">
        <v>147</v>
      </c>
      <c r="E1637" s="129">
        <v>13</v>
      </c>
      <c r="F1637" s="129">
        <v>727</v>
      </c>
      <c r="G1637" s="129">
        <v>0</v>
      </c>
      <c r="H1637" s="129">
        <v>0</v>
      </c>
      <c r="I1637" s="129">
        <v>3</v>
      </c>
      <c r="J1637" s="129">
        <v>93</v>
      </c>
      <c r="K1637" s="124">
        <f t="shared" si="14"/>
        <v>18</v>
      </c>
      <c r="L1637" s="124">
        <f t="shared" si="15"/>
        <v>967</v>
      </c>
    </row>
    <row r="1638" spans="2:12" ht="24.95" customHeight="1" x14ac:dyDescent="0.2">
      <c r="B1638" s="89" t="s">
        <v>12</v>
      </c>
      <c r="C1638" s="129">
        <v>0</v>
      </c>
      <c r="D1638" s="129">
        <v>0</v>
      </c>
      <c r="E1638" s="129">
        <v>2</v>
      </c>
      <c r="F1638" s="129">
        <v>27</v>
      </c>
      <c r="G1638" s="129">
        <v>0</v>
      </c>
      <c r="H1638" s="129">
        <v>0</v>
      </c>
      <c r="I1638" s="129">
        <v>9</v>
      </c>
      <c r="J1638" s="129">
        <v>147</v>
      </c>
      <c r="K1638" s="124">
        <f t="shared" si="14"/>
        <v>11</v>
      </c>
      <c r="L1638" s="124">
        <f t="shared" si="15"/>
        <v>174</v>
      </c>
    </row>
    <row r="1639" spans="2:12" ht="24.95" customHeight="1" x14ac:dyDescent="0.2">
      <c r="B1639" s="94" t="s">
        <v>14</v>
      </c>
      <c r="C1639" s="96">
        <f t="shared" ref="C1639:L1639" si="16">SUM(C1630:C1638)</f>
        <v>50</v>
      </c>
      <c r="D1639" s="96">
        <f t="shared" si="16"/>
        <v>2966</v>
      </c>
      <c r="E1639" s="96">
        <f t="shared" si="16"/>
        <v>164</v>
      </c>
      <c r="F1639" s="96">
        <f t="shared" si="16"/>
        <v>7055</v>
      </c>
      <c r="G1639" s="96">
        <f t="shared" si="16"/>
        <v>33</v>
      </c>
      <c r="H1639" s="96">
        <f t="shared" si="16"/>
        <v>1051</v>
      </c>
      <c r="I1639" s="96">
        <f t="shared" si="16"/>
        <v>77</v>
      </c>
      <c r="J1639" s="96">
        <f t="shared" si="16"/>
        <v>2283</v>
      </c>
      <c r="K1639" s="96">
        <f t="shared" si="16"/>
        <v>324</v>
      </c>
      <c r="L1639" s="96">
        <f t="shared" si="16"/>
        <v>13355</v>
      </c>
    </row>
    <row r="1640" spans="2:12" ht="24.95" customHeight="1" x14ac:dyDescent="0.2"/>
    <row r="1641" spans="2:12" ht="24.95" customHeight="1" x14ac:dyDescent="0.2"/>
    <row r="1642" spans="2:12" ht="24.95" customHeight="1" x14ac:dyDescent="0.2"/>
    <row r="1643" spans="2:12" ht="24.95" customHeight="1" x14ac:dyDescent="0.2"/>
    <row r="1644" spans="2:12" ht="24.95" customHeight="1" x14ac:dyDescent="0.2"/>
    <row r="1645" spans="2:12" ht="24.95" customHeight="1" x14ac:dyDescent="0.2"/>
    <row r="1646" spans="2:12" ht="24.95" customHeight="1" x14ac:dyDescent="0.2"/>
    <row r="1647" spans="2:12" ht="24.95" customHeight="1" x14ac:dyDescent="0.2"/>
    <row r="1648" spans="2:12" ht="24.95" customHeight="1" x14ac:dyDescent="0.2"/>
    <row r="1649" spans="2:14" ht="24.95" customHeight="1" x14ac:dyDescent="0.2"/>
    <row r="1650" spans="2:14" ht="24.95" customHeight="1" x14ac:dyDescent="0.2"/>
    <row r="1651" spans="2:14" ht="24.95" customHeight="1" x14ac:dyDescent="0.2"/>
    <row r="1652" spans="2:14" ht="24.95" customHeight="1" x14ac:dyDescent="0.2"/>
    <row r="1653" spans="2:14" ht="24.95" customHeight="1" x14ac:dyDescent="0.2">
      <c r="L1653" s="22"/>
    </row>
    <row r="1654" spans="2:14" ht="25.5" customHeight="1" x14ac:dyDescent="0.2">
      <c r="B1654" s="294" t="s">
        <v>93</v>
      </c>
      <c r="C1654" s="294"/>
      <c r="D1654" s="294"/>
      <c r="E1654" s="294"/>
      <c r="F1654" s="294"/>
      <c r="G1654" s="294"/>
      <c r="H1654" s="294"/>
      <c r="I1654" s="294"/>
      <c r="J1654" s="294"/>
      <c r="K1654" s="294"/>
      <c r="L1654" s="294"/>
      <c r="M1654" s="294"/>
    </row>
    <row r="1655" spans="2:14" ht="15" customHeight="1" x14ac:dyDescent="0.2"/>
    <row r="1656" spans="2:14" ht="24.95" customHeight="1" x14ac:dyDescent="0.2">
      <c r="B1656" s="175" t="s">
        <v>36</v>
      </c>
      <c r="C1656" s="175"/>
      <c r="D1656" s="175" t="s">
        <v>114</v>
      </c>
      <c r="E1656" s="175" t="s">
        <v>5</v>
      </c>
      <c r="F1656" s="175" t="s">
        <v>22</v>
      </c>
      <c r="G1656" s="175" t="s">
        <v>7</v>
      </c>
      <c r="H1656" s="175" t="s">
        <v>8</v>
      </c>
      <c r="I1656" s="175" t="s">
        <v>9</v>
      </c>
      <c r="J1656" s="175" t="s">
        <v>10</v>
      </c>
      <c r="K1656" s="175" t="s">
        <v>11</v>
      </c>
      <c r="L1656" s="175" t="s">
        <v>12</v>
      </c>
      <c r="M1656" s="175" t="s">
        <v>14</v>
      </c>
    </row>
    <row r="1657" spans="2:14" ht="24.95" customHeight="1" x14ac:dyDescent="0.2">
      <c r="B1657" s="322" t="s">
        <v>98</v>
      </c>
      <c r="C1657" s="188" t="s">
        <v>60</v>
      </c>
      <c r="D1657" s="179">
        <v>176</v>
      </c>
      <c r="E1657" s="179">
        <v>51</v>
      </c>
      <c r="F1657" s="179">
        <v>110</v>
      </c>
      <c r="G1657" s="179">
        <v>21</v>
      </c>
      <c r="H1657" s="179">
        <v>31</v>
      </c>
      <c r="I1657" s="179">
        <v>187</v>
      </c>
      <c r="J1657" s="179">
        <v>35</v>
      </c>
      <c r="K1657" s="179">
        <v>50</v>
      </c>
      <c r="L1657" s="179">
        <v>83</v>
      </c>
      <c r="M1657" s="113">
        <f t="shared" ref="M1657:M1666" si="17">SUM(D1657:L1657)</f>
        <v>744</v>
      </c>
      <c r="N1657" s="73"/>
    </row>
    <row r="1658" spans="2:14" ht="24.95" customHeight="1" x14ac:dyDescent="0.2">
      <c r="B1658" s="310"/>
      <c r="C1658" s="189" t="s">
        <v>29</v>
      </c>
      <c r="D1658" s="179">
        <v>1676</v>
      </c>
      <c r="E1658" s="179">
        <v>467</v>
      </c>
      <c r="F1658" s="179">
        <v>751</v>
      </c>
      <c r="G1658" s="179">
        <v>230</v>
      </c>
      <c r="H1658" s="179">
        <v>233</v>
      </c>
      <c r="I1658" s="179">
        <v>2061</v>
      </c>
      <c r="J1658" s="179">
        <v>271</v>
      </c>
      <c r="K1658" s="179">
        <v>426</v>
      </c>
      <c r="L1658" s="179">
        <v>572</v>
      </c>
      <c r="M1658" s="176">
        <f t="shared" si="17"/>
        <v>6687</v>
      </c>
      <c r="N1658" s="74"/>
    </row>
    <row r="1659" spans="2:14" ht="24.95" customHeight="1" x14ac:dyDescent="0.2">
      <c r="B1659" s="310" t="s">
        <v>99</v>
      </c>
      <c r="C1659" s="189" t="s">
        <v>60</v>
      </c>
      <c r="D1659" s="179">
        <v>2</v>
      </c>
      <c r="E1659" s="179">
        <v>1</v>
      </c>
      <c r="F1659" s="179">
        <v>0</v>
      </c>
      <c r="G1659" s="179">
        <v>0</v>
      </c>
      <c r="H1659" s="179">
        <v>0</v>
      </c>
      <c r="I1659" s="179">
        <v>0</v>
      </c>
      <c r="J1659" s="179">
        <v>1</v>
      </c>
      <c r="K1659" s="179">
        <v>0</v>
      </c>
      <c r="L1659" s="179">
        <v>40</v>
      </c>
      <c r="M1659" s="176">
        <f t="shared" si="17"/>
        <v>44</v>
      </c>
      <c r="N1659" s="9"/>
    </row>
    <row r="1660" spans="2:14" ht="24.95" customHeight="1" x14ac:dyDescent="0.2">
      <c r="B1660" s="310"/>
      <c r="C1660" s="189" t="s">
        <v>29</v>
      </c>
      <c r="D1660" s="179">
        <v>9</v>
      </c>
      <c r="E1660" s="179">
        <v>4</v>
      </c>
      <c r="F1660" s="179">
        <v>0</v>
      </c>
      <c r="G1660" s="179">
        <v>0</v>
      </c>
      <c r="H1660" s="179">
        <v>0</v>
      </c>
      <c r="I1660" s="179">
        <v>0</v>
      </c>
      <c r="J1660" s="179">
        <v>23</v>
      </c>
      <c r="K1660" s="179">
        <v>0</v>
      </c>
      <c r="L1660" s="179">
        <v>148</v>
      </c>
      <c r="M1660" s="176">
        <f t="shared" si="17"/>
        <v>184</v>
      </c>
      <c r="N1660" s="9"/>
    </row>
    <row r="1661" spans="2:14" ht="24.95" customHeight="1" x14ac:dyDescent="0.2">
      <c r="B1661" s="310" t="s">
        <v>100</v>
      </c>
      <c r="C1661" s="189" t="s">
        <v>60</v>
      </c>
      <c r="D1661" s="179">
        <v>107</v>
      </c>
      <c r="E1661" s="179">
        <v>17</v>
      </c>
      <c r="F1661" s="179">
        <v>13</v>
      </c>
      <c r="G1661" s="179">
        <v>6</v>
      </c>
      <c r="H1661" s="179">
        <v>23</v>
      </c>
      <c r="I1661" s="179">
        <v>82</v>
      </c>
      <c r="J1661" s="179">
        <v>8</v>
      </c>
      <c r="K1661" s="179">
        <v>19</v>
      </c>
      <c r="L1661" s="179">
        <v>12</v>
      </c>
      <c r="M1661" s="176">
        <f t="shared" si="17"/>
        <v>287</v>
      </c>
    </row>
    <row r="1662" spans="2:14" ht="24.95" customHeight="1" x14ac:dyDescent="0.2">
      <c r="B1662" s="310"/>
      <c r="C1662" s="189" t="s">
        <v>29</v>
      </c>
      <c r="D1662" s="179">
        <v>1045</v>
      </c>
      <c r="E1662" s="179">
        <v>152</v>
      </c>
      <c r="F1662" s="179">
        <v>103</v>
      </c>
      <c r="G1662" s="179">
        <v>50</v>
      </c>
      <c r="H1662" s="179">
        <v>209</v>
      </c>
      <c r="I1662" s="179">
        <v>848</v>
      </c>
      <c r="J1662" s="179">
        <v>61</v>
      </c>
      <c r="K1662" s="179">
        <v>156</v>
      </c>
      <c r="L1662" s="179">
        <v>85</v>
      </c>
      <c r="M1662" s="176">
        <f t="shared" si="17"/>
        <v>2709</v>
      </c>
    </row>
    <row r="1663" spans="2:14" ht="24.95" customHeight="1" x14ac:dyDescent="0.2">
      <c r="B1663" s="310" t="s">
        <v>101</v>
      </c>
      <c r="C1663" s="189" t="s">
        <v>60</v>
      </c>
      <c r="D1663" s="179">
        <v>215</v>
      </c>
      <c r="E1663" s="179">
        <v>153</v>
      </c>
      <c r="F1663" s="179">
        <v>320</v>
      </c>
      <c r="G1663" s="179">
        <v>28</v>
      </c>
      <c r="H1663" s="179">
        <v>347</v>
      </c>
      <c r="I1663" s="179">
        <v>48</v>
      </c>
      <c r="J1663" s="179">
        <v>80</v>
      </c>
      <c r="K1663" s="179">
        <v>156</v>
      </c>
      <c r="L1663" s="179">
        <v>175</v>
      </c>
      <c r="M1663" s="176">
        <f t="shared" si="17"/>
        <v>1522</v>
      </c>
    </row>
    <row r="1664" spans="2:14" ht="24.95" customHeight="1" x14ac:dyDescent="0.2">
      <c r="B1664" s="310"/>
      <c r="C1664" s="189" t="s">
        <v>29</v>
      </c>
      <c r="D1664" s="179">
        <v>1065</v>
      </c>
      <c r="E1664" s="179">
        <v>779</v>
      </c>
      <c r="F1664" s="179">
        <v>1653</v>
      </c>
      <c r="G1664" s="179">
        <v>128</v>
      </c>
      <c r="H1664" s="179">
        <v>1695</v>
      </c>
      <c r="I1664" s="179">
        <v>231</v>
      </c>
      <c r="J1664" s="179">
        <v>435</v>
      </c>
      <c r="K1664" s="179">
        <v>758</v>
      </c>
      <c r="L1664" s="179">
        <v>891</v>
      </c>
      <c r="M1664" s="176">
        <f t="shared" si="17"/>
        <v>7635</v>
      </c>
    </row>
    <row r="1665" spans="2:14" ht="24.95" customHeight="1" x14ac:dyDescent="0.2">
      <c r="B1665" s="310" t="s">
        <v>102</v>
      </c>
      <c r="C1665" s="189" t="s">
        <v>60</v>
      </c>
      <c r="D1665" s="179">
        <v>4</v>
      </c>
      <c r="E1665" s="179">
        <v>8</v>
      </c>
      <c r="F1665" s="179">
        <v>0</v>
      </c>
      <c r="G1665" s="179">
        <v>0</v>
      </c>
      <c r="H1665" s="179">
        <v>2</v>
      </c>
      <c r="I1665" s="179">
        <v>8</v>
      </c>
      <c r="J1665" s="179">
        <v>0</v>
      </c>
      <c r="K1665" s="179">
        <v>2</v>
      </c>
      <c r="L1665" s="179">
        <v>2</v>
      </c>
      <c r="M1665" s="176">
        <f t="shared" si="17"/>
        <v>26</v>
      </c>
    </row>
    <row r="1666" spans="2:14" ht="24.95" customHeight="1" x14ac:dyDescent="0.2">
      <c r="B1666" s="311"/>
      <c r="C1666" s="187" t="s">
        <v>29</v>
      </c>
      <c r="D1666" s="179">
        <v>85</v>
      </c>
      <c r="E1666" s="179">
        <v>47</v>
      </c>
      <c r="F1666" s="179">
        <v>0</v>
      </c>
      <c r="G1666" s="179">
        <v>0</v>
      </c>
      <c r="H1666" s="179">
        <v>6</v>
      </c>
      <c r="I1666" s="179">
        <v>49</v>
      </c>
      <c r="J1666" s="179">
        <v>0</v>
      </c>
      <c r="K1666" s="179">
        <v>18</v>
      </c>
      <c r="L1666" s="179">
        <v>7</v>
      </c>
      <c r="M1666" s="180">
        <f t="shared" si="17"/>
        <v>212</v>
      </c>
    </row>
    <row r="1667" spans="2:14" ht="24.95" customHeight="1" x14ac:dyDescent="0.2">
      <c r="B1667" s="321" t="s">
        <v>14</v>
      </c>
      <c r="C1667" s="185" t="s">
        <v>60</v>
      </c>
      <c r="D1667" s="186">
        <f>D1657+D1659+D1661+D1665+D1663</f>
        <v>504</v>
      </c>
      <c r="E1667" s="186">
        <f t="shared" ref="E1667:L1667" si="18">E1657+E1659+E1661+E1665+E1663</f>
        <v>230</v>
      </c>
      <c r="F1667" s="186">
        <f t="shared" si="18"/>
        <v>443</v>
      </c>
      <c r="G1667" s="186">
        <f t="shared" si="18"/>
        <v>55</v>
      </c>
      <c r="H1667" s="186">
        <f t="shared" si="18"/>
        <v>403</v>
      </c>
      <c r="I1667" s="186">
        <f t="shared" si="18"/>
        <v>325</v>
      </c>
      <c r="J1667" s="186">
        <f t="shared" si="18"/>
        <v>124</v>
      </c>
      <c r="K1667" s="186">
        <f t="shared" si="18"/>
        <v>227</v>
      </c>
      <c r="L1667" s="186">
        <f t="shared" si="18"/>
        <v>312</v>
      </c>
      <c r="M1667" s="186">
        <f>M1657+M1659+M1661+M1665+M1663</f>
        <v>2623</v>
      </c>
    </row>
    <row r="1668" spans="2:14" ht="24.95" customHeight="1" x14ac:dyDescent="0.2">
      <c r="B1668" s="321"/>
      <c r="C1668" s="184" t="s">
        <v>29</v>
      </c>
      <c r="D1668" s="95">
        <f>D1658+D1660+D1662+D1666+D1664</f>
        <v>3880</v>
      </c>
      <c r="E1668" s="95">
        <f t="shared" ref="E1668:L1668" si="19">E1658+E1660+E1662+E1666+E1664</f>
        <v>1449</v>
      </c>
      <c r="F1668" s="95">
        <f t="shared" si="19"/>
        <v>2507</v>
      </c>
      <c r="G1668" s="95">
        <f t="shared" si="19"/>
        <v>408</v>
      </c>
      <c r="H1668" s="95">
        <f t="shared" si="19"/>
        <v>2143</v>
      </c>
      <c r="I1668" s="95">
        <f t="shared" si="19"/>
        <v>3189</v>
      </c>
      <c r="J1668" s="95">
        <f t="shared" si="19"/>
        <v>790</v>
      </c>
      <c r="K1668" s="95">
        <f t="shared" si="19"/>
        <v>1358</v>
      </c>
      <c r="L1668" s="95">
        <f t="shared" si="19"/>
        <v>1703</v>
      </c>
      <c r="M1668" s="95">
        <f>M1658+M1660+M1662+M1666+M1664</f>
        <v>17427</v>
      </c>
    </row>
    <row r="1669" spans="2:14" ht="24.95" customHeight="1" x14ac:dyDescent="0.2"/>
    <row r="1670" spans="2:14" ht="24.95" customHeight="1" x14ac:dyDescent="0.2"/>
    <row r="1671" spans="2:14" ht="24.95" customHeight="1" x14ac:dyDescent="0.2">
      <c r="B1671" s="88"/>
    </row>
    <row r="1672" spans="2:14" ht="24.95" customHeight="1" x14ac:dyDescent="0.2">
      <c r="B1672" s="88"/>
    </row>
    <row r="1673" spans="2:14" ht="24.95" customHeight="1" x14ac:dyDescent="0.2">
      <c r="B1673" s="88"/>
    </row>
    <row r="1674" spans="2:14" ht="24.95" customHeight="1" x14ac:dyDescent="0.2">
      <c r="B1674" s="90"/>
    </row>
    <row r="1675" spans="2:14" ht="24.95" customHeight="1" x14ac:dyDescent="0.2">
      <c r="B1675" s="90"/>
    </row>
    <row r="1676" spans="2:14" ht="24.95" customHeight="1" x14ac:dyDescent="0.2"/>
    <row r="1677" spans="2:14" ht="24.95" customHeight="1" x14ac:dyDescent="0.2"/>
    <row r="1678" spans="2:14" ht="24.95" customHeight="1" x14ac:dyDescent="0.2">
      <c r="M1678" s="73"/>
      <c r="N1678" s="73"/>
    </row>
    <row r="1679" spans="2:14" ht="24.95" customHeight="1" x14ac:dyDescent="0.2">
      <c r="M1679" s="74"/>
      <c r="N1679" s="74"/>
    </row>
    <row r="1680" spans="2:14" ht="24.95" customHeight="1" x14ac:dyDescent="0.2">
      <c r="B1680" s="89"/>
      <c r="C1680" s="153"/>
      <c r="D1680" s="153"/>
      <c r="E1680" s="153"/>
      <c r="F1680" s="153"/>
      <c r="G1680" s="153"/>
      <c r="H1680" s="153"/>
      <c r="I1680" s="153"/>
      <c r="J1680" s="153"/>
      <c r="K1680" s="153"/>
      <c r="L1680" s="178"/>
      <c r="N1680" s="9"/>
    </row>
    <row r="1681" spans="2:15" ht="24.95" customHeight="1" x14ac:dyDescent="0.2">
      <c r="B1681" s="89"/>
      <c r="C1681" s="153"/>
      <c r="D1681" s="153"/>
      <c r="E1681" s="153"/>
      <c r="F1681" s="153"/>
      <c r="G1681" s="153"/>
      <c r="H1681" s="153"/>
      <c r="I1681" s="153"/>
      <c r="J1681" s="153"/>
      <c r="K1681" s="153"/>
      <c r="L1681" s="178"/>
      <c r="N1681" s="9"/>
    </row>
    <row r="1682" spans="2:15" ht="24.95" customHeight="1" x14ac:dyDescent="0.2">
      <c r="B1682" s="89"/>
      <c r="C1682" s="153"/>
      <c r="D1682" s="153"/>
      <c r="E1682" s="153"/>
      <c r="F1682" s="153"/>
      <c r="G1682" s="153"/>
      <c r="H1682" s="153"/>
      <c r="I1682" s="153"/>
      <c r="J1682" s="153"/>
      <c r="K1682" s="153"/>
      <c r="L1682" s="178"/>
    </row>
    <row r="1683" spans="2:15" ht="24.95" customHeight="1" x14ac:dyDescent="0.2">
      <c r="B1683" s="89"/>
      <c r="C1683" s="153"/>
      <c r="D1683" s="153"/>
      <c r="E1683" s="153"/>
      <c r="F1683" s="153"/>
      <c r="G1683" s="153"/>
      <c r="H1683" s="153"/>
      <c r="I1683" s="153"/>
      <c r="J1683" s="153"/>
      <c r="K1683" s="153"/>
      <c r="L1683" s="178"/>
    </row>
    <row r="1684" spans="2:15" ht="24.95" customHeight="1" x14ac:dyDescent="0.2">
      <c r="B1684" s="89"/>
      <c r="C1684" s="178"/>
      <c r="D1684" s="178"/>
      <c r="E1684" s="178"/>
      <c r="F1684" s="178"/>
      <c r="G1684" s="178"/>
      <c r="H1684" s="178"/>
      <c r="I1684" s="178"/>
      <c r="J1684" s="178"/>
      <c r="K1684" s="178"/>
      <c r="L1684" s="178"/>
    </row>
    <row r="1685" spans="2:15" ht="24.95" customHeight="1" x14ac:dyDescent="0.2">
      <c r="B1685" s="19"/>
      <c r="C1685" s="19"/>
      <c r="D1685" s="19"/>
      <c r="E1685" s="19"/>
      <c r="F1685" s="19"/>
      <c r="G1685" s="19"/>
      <c r="H1685" s="19"/>
      <c r="I1685" s="19"/>
      <c r="J1685" s="19"/>
      <c r="K1685" s="19"/>
      <c r="L1685" s="19"/>
    </row>
    <row r="1686" spans="2:15" ht="24.95" customHeight="1" x14ac:dyDescent="0.2"/>
    <row r="1687" spans="2:15" ht="24.95" customHeight="1" x14ac:dyDescent="0.2"/>
    <row r="1688" spans="2:15" ht="24.95" customHeight="1" x14ac:dyDescent="0.2">
      <c r="M1688" s="22">
        <v>23</v>
      </c>
    </row>
    <row r="1689" spans="2:15" ht="25.5" customHeight="1" x14ac:dyDescent="0.2">
      <c r="B1689" s="294" t="s">
        <v>95</v>
      </c>
      <c r="C1689" s="294"/>
      <c r="D1689" s="294"/>
      <c r="E1689" s="294"/>
      <c r="F1689" s="294"/>
      <c r="G1689" s="294"/>
      <c r="H1689" s="294"/>
      <c r="I1689" s="294"/>
      <c r="J1689" s="294"/>
      <c r="K1689" s="294"/>
      <c r="L1689" s="294"/>
      <c r="M1689" s="294"/>
    </row>
    <row r="1690" spans="2:15" ht="15" customHeight="1" x14ac:dyDescent="0.2">
      <c r="B1690" s="79"/>
      <c r="C1690" s="80"/>
      <c r="D1690" s="80"/>
      <c r="E1690" s="80"/>
      <c r="F1690" s="80"/>
      <c r="G1690" s="80"/>
      <c r="H1690" s="80"/>
      <c r="I1690" s="80"/>
      <c r="J1690" s="80"/>
      <c r="K1690" s="80"/>
      <c r="L1690" s="80"/>
      <c r="M1690" s="80"/>
      <c r="N1690" s="80"/>
      <c r="O1690" s="13"/>
    </row>
    <row r="1691" spans="2:15" ht="24.95" customHeight="1" x14ac:dyDescent="0.2">
      <c r="B1691" s="175" t="s">
        <v>36</v>
      </c>
      <c r="C1691" s="175"/>
      <c r="D1691" s="175" t="s">
        <v>114</v>
      </c>
      <c r="E1691" s="175" t="s">
        <v>5</v>
      </c>
      <c r="F1691" s="175" t="s">
        <v>22</v>
      </c>
      <c r="G1691" s="175" t="s">
        <v>7</v>
      </c>
      <c r="H1691" s="175" t="s">
        <v>8</v>
      </c>
      <c r="I1691" s="175" t="s">
        <v>9</v>
      </c>
      <c r="J1691" s="175" t="s">
        <v>10</v>
      </c>
      <c r="K1691" s="175" t="s">
        <v>11</v>
      </c>
      <c r="L1691" s="175" t="s">
        <v>12</v>
      </c>
      <c r="M1691" s="175" t="s">
        <v>14</v>
      </c>
    </row>
    <row r="1692" spans="2:15" ht="24.95" customHeight="1" x14ac:dyDescent="0.2">
      <c r="B1692" s="322" t="s">
        <v>103</v>
      </c>
      <c r="C1692" s="188" t="s">
        <v>60</v>
      </c>
      <c r="D1692" s="179">
        <v>44</v>
      </c>
      <c r="E1692" s="179">
        <v>28</v>
      </c>
      <c r="F1692" s="179">
        <v>40</v>
      </c>
      <c r="G1692" s="179">
        <v>2</v>
      </c>
      <c r="H1692" s="179">
        <v>72</v>
      </c>
      <c r="I1692" s="179">
        <v>39</v>
      </c>
      <c r="J1692" s="179">
        <v>12</v>
      </c>
      <c r="K1692" s="179">
        <v>20</v>
      </c>
      <c r="L1692" s="179">
        <v>20</v>
      </c>
      <c r="M1692" s="113">
        <f t="shared" ref="M1692:M1701" si="20">SUM(D1692:L1692)</f>
        <v>277</v>
      </c>
      <c r="N1692" s="73"/>
    </row>
    <row r="1693" spans="2:15" ht="24.95" customHeight="1" x14ac:dyDescent="0.2">
      <c r="B1693" s="310"/>
      <c r="C1693" s="189" t="s">
        <v>29</v>
      </c>
      <c r="D1693" s="179">
        <v>490</v>
      </c>
      <c r="E1693" s="179">
        <v>557</v>
      </c>
      <c r="F1693" s="179">
        <v>730</v>
      </c>
      <c r="G1693" s="179">
        <v>40</v>
      </c>
      <c r="H1693" s="179">
        <v>1323</v>
      </c>
      <c r="I1693" s="179">
        <v>781</v>
      </c>
      <c r="J1693" s="179">
        <v>192</v>
      </c>
      <c r="K1693" s="179">
        <v>351</v>
      </c>
      <c r="L1693" s="179">
        <v>397</v>
      </c>
      <c r="M1693" s="176">
        <f t="shared" si="20"/>
        <v>4861</v>
      </c>
      <c r="N1693" s="74"/>
    </row>
    <row r="1694" spans="2:15" ht="24.95" customHeight="1" x14ac:dyDescent="0.2">
      <c r="B1694" s="310" t="s">
        <v>104</v>
      </c>
      <c r="C1694" s="189" t="s">
        <v>60</v>
      </c>
      <c r="D1694" s="179">
        <v>24</v>
      </c>
      <c r="E1694" s="179">
        <v>14</v>
      </c>
      <c r="F1694" s="179">
        <v>9</v>
      </c>
      <c r="G1694" s="179">
        <v>7</v>
      </c>
      <c r="H1694" s="179">
        <v>17</v>
      </c>
      <c r="I1694" s="179">
        <v>21</v>
      </c>
      <c r="J1694" s="179">
        <v>15</v>
      </c>
      <c r="K1694" s="179">
        <v>9</v>
      </c>
      <c r="L1694" s="179">
        <v>7</v>
      </c>
      <c r="M1694" s="176">
        <f t="shared" si="20"/>
        <v>123</v>
      </c>
      <c r="N1694" s="9"/>
    </row>
    <row r="1695" spans="2:15" ht="24.95" customHeight="1" x14ac:dyDescent="0.2">
      <c r="B1695" s="310"/>
      <c r="C1695" s="189" t="s">
        <v>29</v>
      </c>
      <c r="D1695" s="179">
        <v>405</v>
      </c>
      <c r="E1695" s="179">
        <v>301</v>
      </c>
      <c r="F1695" s="179">
        <v>225</v>
      </c>
      <c r="G1695" s="179">
        <v>113</v>
      </c>
      <c r="H1695" s="179">
        <v>369</v>
      </c>
      <c r="I1695" s="179">
        <v>373</v>
      </c>
      <c r="J1695" s="179">
        <v>298</v>
      </c>
      <c r="K1695" s="179">
        <v>139</v>
      </c>
      <c r="L1695" s="179">
        <v>65</v>
      </c>
      <c r="M1695" s="176">
        <f t="shared" si="20"/>
        <v>2288</v>
      </c>
      <c r="N1695" s="9"/>
    </row>
    <row r="1696" spans="2:15" ht="24.95" customHeight="1" x14ac:dyDescent="0.2">
      <c r="B1696" s="310" t="s">
        <v>105</v>
      </c>
      <c r="C1696" s="189" t="s">
        <v>60</v>
      </c>
      <c r="D1696" s="179">
        <v>3</v>
      </c>
      <c r="E1696" s="179">
        <v>2</v>
      </c>
      <c r="F1696" s="179">
        <v>6</v>
      </c>
      <c r="G1696" s="179">
        <v>3</v>
      </c>
      <c r="H1696" s="179">
        <v>1</v>
      </c>
      <c r="I1696" s="179">
        <v>1</v>
      </c>
      <c r="J1696" s="179">
        <v>1</v>
      </c>
      <c r="K1696" s="179">
        <v>2</v>
      </c>
      <c r="L1696" s="179">
        <v>0</v>
      </c>
      <c r="M1696" s="176">
        <f t="shared" si="20"/>
        <v>19</v>
      </c>
    </row>
    <row r="1697" spans="2:13" ht="24.95" customHeight="1" x14ac:dyDescent="0.2">
      <c r="B1697" s="310"/>
      <c r="C1697" s="189" t="s">
        <v>29</v>
      </c>
      <c r="D1697" s="179">
        <v>86</v>
      </c>
      <c r="E1697" s="179">
        <v>22</v>
      </c>
      <c r="F1697" s="179">
        <v>142</v>
      </c>
      <c r="G1697" s="179">
        <v>94</v>
      </c>
      <c r="H1697" s="179">
        <v>21</v>
      </c>
      <c r="I1697" s="179">
        <v>16</v>
      </c>
      <c r="J1697" s="179">
        <v>3</v>
      </c>
      <c r="K1697" s="179">
        <v>43</v>
      </c>
      <c r="L1697" s="179">
        <v>0</v>
      </c>
      <c r="M1697" s="176">
        <f t="shared" si="20"/>
        <v>427</v>
      </c>
    </row>
    <row r="1698" spans="2:13" ht="24.95" customHeight="1" x14ac:dyDescent="0.2">
      <c r="B1698" s="310" t="s">
        <v>106</v>
      </c>
      <c r="C1698" s="189" t="s">
        <v>60</v>
      </c>
      <c r="D1698" s="179">
        <v>0</v>
      </c>
      <c r="E1698" s="179">
        <v>0</v>
      </c>
      <c r="F1698" s="179">
        <v>0</v>
      </c>
      <c r="G1698" s="179">
        <v>0</v>
      </c>
      <c r="H1698" s="179">
        <v>0</v>
      </c>
      <c r="I1698" s="179">
        <v>0</v>
      </c>
      <c r="J1698" s="179">
        <v>0</v>
      </c>
      <c r="K1698" s="179">
        <v>0</v>
      </c>
      <c r="L1698" s="179">
        <v>0</v>
      </c>
      <c r="M1698" s="176">
        <f t="shared" si="20"/>
        <v>0</v>
      </c>
    </row>
    <row r="1699" spans="2:13" ht="24.95" customHeight="1" x14ac:dyDescent="0.2">
      <c r="B1699" s="310"/>
      <c r="C1699" s="189" t="s">
        <v>29</v>
      </c>
      <c r="D1699" s="179">
        <v>0</v>
      </c>
      <c r="E1699" s="179">
        <v>0</v>
      </c>
      <c r="F1699" s="179">
        <v>0</v>
      </c>
      <c r="G1699" s="179">
        <v>0</v>
      </c>
      <c r="H1699" s="179">
        <v>0</v>
      </c>
      <c r="I1699" s="179">
        <v>0</v>
      </c>
      <c r="J1699" s="179">
        <v>0</v>
      </c>
      <c r="K1699" s="179">
        <v>0</v>
      </c>
      <c r="L1699" s="179">
        <v>0</v>
      </c>
      <c r="M1699" s="176">
        <f t="shared" si="20"/>
        <v>0</v>
      </c>
    </row>
    <row r="1700" spans="2:13" ht="24.95" customHeight="1" x14ac:dyDescent="0.2">
      <c r="B1700" s="310" t="s">
        <v>107</v>
      </c>
      <c r="C1700" s="189" t="s">
        <v>60</v>
      </c>
      <c r="D1700" s="179">
        <v>0</v>
      </c>
      <c r="E1700" s="179">
        <v>0</v>
      </c>
      <c r="F1700" s="179">
        <v>2</v>
      </c>
      <c r="G1700" s="179">
        <v>0</v>
      </c>
      <c r="H1700" s="179">
        <v>1</v>
      </c>
      <c r="I1700" s="179">
        <v>0</v>
      </c>
      <c r="J1700" s="179">
        <v>0</v>
      </c>
      <c r="K1700" s="179">
        <v>0</v>
      </c>
      <c r="L1700" s="179">
        <v>0</v>
      </c>
      <c r="M1700" s="176">
        <f t="shared" si="20"/>
        <v>3</v>
      </c>
    </row>
    <row r="1701" spans="2:13" ht="24.95" customHeight="1" x14ac:dyDescent="0.2">
      <c r="B1701" s="311"/>
      <c r="C1701" s="187" t="s">
        <v>29</v>
      </c>
      <c r="D1701" s="179">
        <v>0</v>
      </c>
      <c r="E1701" s="179">
        <v>0</v>
      </c>
      <c r="F1701" s="179">
        <v>17</v>
      </c>
      <c r="G1701" s="179">
        <v>0</v>
      </c>
      <c r="H1701" s="179">
        <v>216</v>
      </c>
      <c r="I1701" s="179">
        <v>0</v>
      </c>
      <c r="J1701" s="179">
        <v>0</v>
      </c>
      <c r="K1701" s="179">
        <v>0</v>
      </c>
      <c r="L1701" s="179">
        <v>0</v>
      </c>
      <c r="M1701" s="180">
        <f t="shared" si="20"/>
        <v>233</v>
      </c>
    </row>
    <row r="1702" spans="2:13" ht="24.95" customHeight="1" x14ac:dyDescent="0.2">
      <c r="B1702" s="321" t="s">
        <v>14</v>
      </c>
      <c r="C1702" s="185" t="s">
        <v>60</v>
      </c>
      <c r="D1702" s="186">
        <f>D1692+D1694+D1696+D1700+D1698</f>
        <v>71</v>
      </c>
      <c r="E1702" s="186">
        <f t="shared" ref="E1702:L1702" si="21">E1692+E1694+E1696+E1700+E1698</f>
        <v>44</v>
      </c>
      <c r="F1702" s="186">
        <f t="shared" si="21"/>
        <v>57</v>
      </c>
      <c r="G1702" s="186">
        <f t="shared" si="21"/>
        <v>12</v>
      </c>
      <c r="H1702" s="186">
        <f t="shared" si="21"/>
        <v>91</v>
      </c>
      <c r="I1702" s="186">
        <f t="shared" si="21"/>
        <v>61</v>
      </c>
      <c r="J1702" s="186">
        <f t="shared" si="21"/>
        <v>28</v>
      </c>
      <c r="K1702" s="186">
        <f t="shared" si="21"/>
        <v>31</v>
      </c>
      <c r="L1702" s="186">
        <f t="shared" si="21"/>
        <v>27</v>
      </c>
      <c r="M1702" s="186">
        <f>M1692+M1694+M1696+M1700+M1698</f>
        <v>422</v>
      </c>
    </row>
    <row r="1703" spans="2:13" ht="24.95" customHeight="1" x14ac:dyDescent="0.2">
      <c r="B1703" s="321"/>
      <c r="C1703" s="184" t="s">
        <v>29</v>
      </c>
      <c r="D1703" s="95">
        <f>D1693+D1695+D1697+D1701+D1699</f>
        <v>981</v>
      </c>
      <c r="E1703" s="95">
        <f t="shared" ref="E1703:L1703" si="22">E1693+E1695+E1697+E1701+E1699</f>
        <v>880</v>
      </c>
      <c r="F1703" s="95">
        <f t="shared" si="22"/>
        <v>1114</v>
      </c>
      <c r="G1703" s="95">
        <f t="shared" si="22"/>
        <v>247</v>
      </c>
      <c r="H1703" s="95">
        <f t="shared" si="22"/>
        <v>1929</v>
      </c>
      <c r="I1703" s="95">
        <f t="shared" si="22"/>
        <v>1170</v>
      </c>
      <c r="J1703" s="95">
        <f t="shared" si="22"/>
        <v>493</v>
      </c>
      <c r="K1703" s="95">
        <f t="shared" si="22"/>
        <v>533</v>
      </c>
      <c r="L1703" s="95">
        <f t="shared" si="22"/>
        <v>462</v>
      </c>
      <c r="M1703" s="95">
        <f>M1693+M1695+M1697+M1701+M1699</f>
        <v>7809</v>
      </c>
    </row>
    <row r="1704" spans="2:13" ht="24.95" customHeight="1" x14ac:dyDescent="0.2"/>
    <row r="1705" spans="2:13" ht="24.95" customHeight="1" x14ac:dyDescent="0.2"/>
    <row r="1706" spans="2:13" ht="24.95" customHeight="1" x14ac:dyDescent="0.2">
      <c r="B1706" s="88"/>
    </row>
    <row r="1707" spans="2:13" ht="24.95" customHeight="1" x14ac:dyDescent="0.2">
      <c r="B1707" s="88"/>
    </row>
    <row r="1708" spans="2:13" ht="24.95" customHeight="1" x14ac:dyDescent="0.2">
      <c r="B1708" s="88"/>
    </row>
    <row r="1709" spans="2:13" ht="24.95" customHeight="1" x14ac:dyDescent="0.2">
      <c r="B1709" s="90"/>
    </row>
    <row r="1710" spans="2:13" ht="24.95" customHeight="1" x14ac:dyDescent="0.2">
      <c r="B1710" s="90"/>
    </row>
    <row r="1711" spans="2:13" ht="24.95" customHeight="1" x14ac:dyDescent="0.2"/>
    <row r="1712" spans="2:13" ht="24.95" customHeight="1" x14ac:dyDescent="0.2"/>
    <row r="1713" spans="2:14" ht="24.95" customHeight="1" x14ac:dyDescent="0.2">
      <c r="M1713" s="73"/>
      <c r="N1713" s="73"/>
    </row>
    <row r="1714" spans="2:14" ht="24.95" customHeight="1" x14ac:dyDescent="0.2">
      <c r="M1714" s="74"/>
      <c r="N1714" s="74"/>
    </row>
    <row r="1715" spans="2:14" ht="24.95" customHeight="1" x14ac:dyDescent="0.2">
      <c r="B1715" s="89"/>
      <c r="C1715" s="153"/>
      <c r="D1715" s="153"/>
      <c r="E1715" s="153"/>
      <c r="F1715" s="153"/>
      <c r="G1715" s="153"/>
      <c r="H1715" s="153"/>
      <c r="I1715" s="153"/>
      <c r="J1715" s="153"/>
      <c r="K1715" s="153"/>
      <c r="L1715" s="178"/>
      <c r="N1715" s="9"/>
    </row>
    <row r="1716" spans="2:14" ht="24.95" customHeight="1" x14ac:dyDescent="0.2">
      <c r="B1716" s="89"/>
      <c r="C1716" s="153"/>
      <c r="D1716" s="153"/>
      <c r="E1716" s="153"/>
      <c r="F1716" s="153"/>
      <c r="G1716" s="153"/>
      <c r="H1716" s="153"/>
      <c r="I1716" s="153"/>
      <c r="J1716" s="153"/>
      <c r="K1716" s="153"/>
      <c r="L1716" s="178"/>
      <c r="N1716" s="9"/>
    </row>
    <row r="1717" spans="2:14" ht="24.95" customHeight="1" x14ac:dyDescent="0.2">
      <c r="B1717" s="89"/>
      <c r="C1717" s="153"/>
      <c r="D1717" s="153"/>
      <c r="E1717" s="153"/>
      <c r="F1717" s="153"/>
      <c r="G1717" s="153"/>
      <c r="H1717" s="153"/>
      <c r="I1717" s="153"/>
      <c r="J1717" s="153"/>
      <c r="K1717" s="153"/>
      <c r="L1717" s="178"/>
    </row>
    <row r="1718" spans="2:14" ht="25.5" customHeight="1" x14ac:dyDescent="0.2">
      <c r="B1718" s="294" t="s">
        <v>113</v>
      </c>
      <c r="C1718" s="294"/>
      <c r="D1718" s="294"/>
      <c r="E1718" s="294"/>
      <c r="F1718" s="294"/>
      <c r="G1718" s="294"/>
      <c r="H1718" s="294"/>
      <c r="I1718" s="294"/>
      <c r="J1718" s="294"/>
      <c r="K1718" s="294"/>
      <c r="L1718" s="294"/>
      <c r="M1718" s="294"/>
    </row>
    <row r="1719" spans="2:14" ht="15" customHeight="1" x14ac:dyDescent="0.2"/>
    <row r="1720" spans="2:14" ht="24.95" customHeight="1" x14ac:dyDescent="0.2">
      <c r="B1720" s="154" t="s">
        <v>49</v>
      </c>
      <c r="C1720" s="150" t="s">
        <v>114</v>
      </c>
      <c r="D1720" s="150" t="s">
        <v>21</v>
      </c>
      <c r="E1720" s="150" t="s">
        <v>22</v>
      </c>
      <c r="F1720" s="150" t="s">
        <v>7</v>
      </c>
      <c r="G1720" s="150" t="s">
        <v>8</v>
      </c>
      <c r="H1720" s="150" t="s">
        <v>9</v>
      </c>
      <c r="I1720" s="150" t="s">
        <v>10</v>
      </c>
      <c r="J1720" s="150" t="s">
        <v>11</v>
      </c>
      <c r="K1720" s="150" t="s">
        <v>12</v>
      </c>
      <c r="L1720" s="150" t="s">
        <v>14</v>
      </c>
    </row>
    <row r="1721" spans="2:14" ht="24.95" customHeight="1" x14ac:dyDescent="0.2">
      <c r="B1721" s="88" t="s">
        <v>23</v>
      </c>
      <c r="C1721" s="141">
        <v>604</v>
      </c>
      <c r="D1721" s="141">
        <v>857</v>
      </c>
      <c r="E1721" s="141">
        <v>1286</v>
      </c>
      <c r="F1721" s="141">
        <v>344</v>
      </c>
      <c r="G1721" s="141">
        <v>739</v>
      </c>
      <c r="H1721" s="141">
        <v>537</v>
      </c>
      <c r="I1721" s="141">
        <v>349</v>
      </c>
      <c r="J1721" s="141">
        <v>889</v>
      </c>
      <c r="K1721" s="141">
        <v>409</v>
      </c>
      <c r="L1721" s="142">
        <f>SUM(C1721:K1721)</f>
        <v>6014</v>
      </c>
      <c r="N1721" s="46"/>
    </row>
    <row r="1722" spans="2:14" ht="24.95" customHeight="1" x14ac:dyDescent="0.2">
      <c r="B1722" s="155" t="s">
        <v>29</v>
      </c>
      <c r="C1722" s="110">
        <v>59872</v>
      </c>
      <c r="D1722" s="110">
        <v>73350</v>
      </c>
      <c r="E1722" s="110">
        <v>77665</v>
      </c>
      <c r="F1722" s="110">
        <v>30022</v>
      </c>
      <c r="G1722" s="110">
        <v>58058</v>
      </c>
      <c r="H1722" s="110">
        <v>59114</v>
      </c>
      <c r="I1722" s="110">
        <v>29306</v>
      </c>
      <c r="J1722" s="110">
        <v>95418</v>
      </c>
      <c r="K1722" s="110">
        <v>35969</v>
      </c>
      <c r="L1722" s="143">
        <f>SUM(C1722:K1722)</f>
        <v>518774</v>
      </c>
    </row>
    <row r="1723" spans="2:14" ht="24.95" customHeight="1" x14ac:dyDescent="0.2">
      <c r="B1723" s="45"/>
      <c r="C1723" s="35"/>
      <c r="D1723" s="35"/>
      <c r="E1723" s="35"/>
      <c r="F1723" s="35"/>
      <c r="G1723" s="35"/>
      <c r="H1723" s="35"/>
      <c r="I1723" s="35"/>
      <c r="J1723" s="35"/>
      <c r="K1723" s="35"/>
      <c r="L1723" s="36"/>
      <c r="N1723" s="81"/>
    </row>
    <row r="1724" spans="2:14" ht="24.95" customHeight="1" x14ac:dyDescent="0.2">
      <c r="B1724" s="45"/>
      <c r="C1724" s="82"/>
      <c r="D1724" s="82"/>
      <c r="E1724" s="82"/>
      <c r="F1724" s="82"/>
      <c r="G1724" s="82"/>
      <c r="H1724" s="82"/>
      <c r="I1724" s="82"/>
      <c r="J1724" s="82"/>
      <c r="K1724" s="82"/>
      <c r="L1724" s="83"/>
    </row>
    <row r="1725" spans="2:14" ht="24.95" customHeight="1" x14ac:dyDescent="0.2"/>
    <row r="1726" spans="2:14" ht="24.95" customHeight="1" x14ac:dyDescent="0.2"/>
    <row r="1727" spans="2:14" ht="24.95" customHeight="1" x14ac:dyDescent="0.2"/>
    <row r="1728" spans="2:14" ht="24.95" customHeight="1" x14ac:dyDescent="0.2"/>
    <row r="1729" spans="8:8" ht="24.95" customHeight="1" x14ac:dyDescent="0.2"/>
    <row r="1730" spans="8:8" ht="24.95" customHeight="1" x14ac:dyDescent="0.2"/>
    <row r="1731" spans="8:8" ht="24.95" customHeight="1" x14ac:dyDescent="0.2"/>
    <row r="1732" spans="8:8" ht="24.95" customHeight="1" x14ac:dyDescent="0.2"/>
    <row r="1733" spans="8:8" ht="24.95" customHeight="1" x14ac:dyDescent="0.2"/>
    <row r="1734" spans="8:8" ht="24.95" customHeight="1" x14ac:dyDescent="0.2">
      <c r="H1734" s="72"/>
    </row>
    <row r="1735" spans="8:8" ht="24.95" customHeight="1" x14ac:dyDescent="0.2"/>
    <row r="1736" spans="8:8" ht="24.95" customHeight="1" x14ac:dyDescent="0.2"/>
    <row r="1737" spans="8:8" ht="24.95" customHeight="1" x14ac:dyDescent="0.2"/>
    <row r="1738" spans="8:8" ht="24.95" customHeight="1" x14ac:dyDescent="0.2"/>
    <row r="1739" spans="8:8" ht="24.95" customHeight="1" x14ac:dyDescent="0.2"/>
    <row r="1740" spans="8:8" ht="24.95" customHeight="1" x14ac:dyDescent="0.2"/>
    <row r="1741" spans="8:8" ht="24.95" customHeight="1" x14ac:dyDescent="0.2"/>
    <row r="1742" spans="8:8" ht="24.95" customHeight="1" x14ac:dyDescent="0.2"/>
    <row r="1743" spans="8:8" ht="24.95" customHeight="1" x14ac:dyDescent="0.2"/>
    <row r="1744" spans="8:8" ht="24.95" customHeight="1" x14ac:dyDescent="0.2"/>
    <row r="1745" spans="1:13" ht="24.95" customHeight="1" x14ac:dyDescent="0.2"/>
    <row r="1746" spans="1:13" ht="24.95" customHeight="1" x14ac:dyDescent="0.2"/>
    <row r="1747" spans="1:13" ht="24.95" customHeight="1" x14ac:dyDescent="0.2"/>
    <row r="1748" spans="1:13" ht="24.95" customHeight="1" x14ac:dyDescent="0.2"/>
    <row r="1749" spans="1:13" ht="24.95" customHeight="1" x14ac:dyDescent="0.2"/>
    <row r="1750" spans="1:13" ht="24.95" customHeight="1" x14ac:dyDescent="0.2"/>
    <row r="1751" spans="1:13" ht="24.95" customHeight="1" x14ac:dyDescent="0.2"/>
    <row r="1752" spans="1:13" ht="24.95" customHeight="1" thickBot="1" x14ac:dyDescent="0.25">
      <c r="M1752" s="22">
        <v>24</v>
      </c>
    </row>
    <row r="1753" spans="1:13" ht="20.100000000000001" customHeight="1" thickTop="1" x14ac:dyDescent="0.2">
      <c r="A1753" s="19"/>
      <c r="B1753" s="314" t="s">
        <v>91</v>
      </c>
      <c r="C1753" s="315"/>
      <c r="D1753" s="315"/>
      <c r="E1753" s="315"/>
      <c r="F1753" s="315"/>
      <c r="G1753" s="315"/>
      <c r="H1753" s="315"/>
      <c r="I1753" s="315"/>
      <c r="J1753" s="315"/>
      <c r="K1753" s="315"/>
      <c r="L1753" s="315"/>
      <c r="M1753" s="211"/>
    </row>
    <row r="1754" spans="1:13" ht="20.100000000000001" customHeight="1" thickBot="1" x14ac:dyDescent="0.25">
      <c r="A1754" s="19"/>
      <c r="B1754" s="316" t="s">
        <v>90</v>
      </c>
      <c r="C1754" s="317"/>
      <c r="D1754" s="317"/>
      <c r="E1754" s="317"/>
      <c r="F1754" s="317"/>
      <c r="G1754" s="317"/>
      <c r="H1754" s="317"/>
      <c r="I1754" s="317"/>
      <c r="J1754" s="317"/>
      <c r="K1754" s="317"/>
      <c r="L1754" s="317"/>
      <c r="M1754" s="212"/>
    </row>
    <row r="1755" spans="1:13" ht="20.100000000000001" customHeight="1" thickTop="1" thickBot="1" x14ac:dyDescent="0.25">
      <c r="A1755" s="19"/>
      <c r="B1755" s="210"/>
      <c r="C1755" s="162"/>
      <c r="D1755" s="162"/>
      <c r="E1755" s="162"/>
      <c r="F1755" s="162"/>
      <c r="G1755" s="162"/>
      <c r="H1755" s="162"/>
      <c r="I1755" s="162"/>
      <c r="J1755" s="162"/>
      <c r="K1755" s="162"/>
      <c r="L1755" s="162"/>
      <c r="M1755" s="210"/>
    </row>
    <row r="1756" spans="1:13" ht="20.100000000000001" customHeight="1" thickTop="1" x14ac:dyDescent="0.2">
      <c r="A1756" s="159"/>
      <c r="B1756" s="165"/>
      <c r="C1756" s="161"/>
      <c r="D1756" s="161"/>
      <c r="E1756" s="161"/>
      <c r="F1756" s="161"/>
      <c r="G1756" s="161"/>
      <c r="H1756" s="161"/>
      <c r="I1756" s="161"/>
      <c r="J1756" s="161"/>
      <c r="K1756" s="161"/>
      <c r="L1756" s="161"/>
      <c r="M1756" s="198"/>
    </row>
    <row r="1757" spans="1:13" s="156" customFormat="1" ht="20.100000000000001" customHeight="1" x14ac:dyDescent="0.2">
      <c r="A1757" s="160"/>
      <c r="B1757" s="164" t="s">
        <v>30</v>
      </c>
      <c r="C1757" s="163"/>
      <c r="D1757" s="163"/>
      <c r="E1757" s="163"/>
      <c r="F1757" s="163"/>
      <c r="G1757" s="163"/>
      <c r="H1757" s="163"/>
      <c r="I1757" s="163"/>
      <c r="J1757" s="163"/>
      <c r="K1757" s="163"/>
      <c r="L1757" s="163"/>
      <c r="M1757" s="160"/>
    </row>
    <row r="1758" spans="1:13" s="156" customFormat="1" ht="20.100000000000001" customHeight="1" x14ac:dyDescent="0.2">
      <c r="A1758" s="160"/>
      <c r="B1758" s="157"/>
      <c r="C1758" s="158"/>
      <c r="D1758" s="158"/>
      <c r="E1758" s="158"/>
      <c r="F1758" s="158"/>
      <c r="G1758" s="158"/>
      <c r="H1758" s="158"/>
      <c r="I1758" s="158"/>
      <c r="J1758" s="158"/>
      <c r="K1758" s="158"/>
      <c r="L1758" s="163"/>
      <c r="M1758" s="160"/>
    </row>
    <row r="1759" spans="1:13" s="156" customFormat="1" ht="20.100000000000001" customHeight="1" x14ac:dyDescent="0.2">
      <c r="A1759" s="160"/>
      <c r="B1759" s="318" t="s">
        <v>141</v>
      </c>
      <c r="C1759" s="319"/>
      <c r="D1759" s="320" t="s">
        <v>130</v>
      </c>
      <c r="E1759" s="320"/>
      <c r="F1759" s="320"/>
      <c r="G1759" s="320"/>
      <c r="H1759" s="320"/>
      <c r="I1759" s="320"/>
      <c r="J1759" s="320"/>
      <c r="K1759" s="320"/>
      <c r="L1759" s="320"/>
      <c r="M1759" s="160"/>
    </row>
    <row r="1760" spans="1:13" s="156" customFormat="1" ht="20.100000000000001" customHeight="1" x14ac:dyDescent="0.2">
      <c r="A1760" s="160"/>
      <c r="B1760" s="318"/>
      <c r="C1760" s="319"/>
      <c r="D1760" s="320"/>
      <c r="E1760" s="320"/>
      <c r="F1760" s="320"/>
      <c r="G1760" s="320"/>
      <c r="H1760" s="320"/>
      <c r="I1760" s="320"/>
      <c r="J1760" s="320"/>
      <c r="K1760" s="320"/>
      <c r="L1760" s="320"/>
      <c r="M1760" s="160"/>
    </row>
    <row r="1761" spans="1:15" s="156" customFormat="1" ht="20.100000000000001" customHeight="1" x14ac:dyDescent="0.2">
      <c r="A1761" s="160"/>
      <c r="B1761" s="318" t="s">
        <v>142</v>
      </c>
      <c r="C1761" s="319"/>
      <c r="D1761" s="320" t="s">
        <v>131</v>
      </c>
      <c r="E1761" s="320"/>
      <c r="F1761" s="320"/>
      <c r="G1761" s="320"/>
      <c r="H1761" s="320"/>
      <c r="I1761" s="320"/>
      <c r="J1761" s="320"/>
      <c r="K1761" s="320"/>
      <c r="L1761" s="320"/>
      <c r="M1761" s="160"/>
    </row>
    <row r="1762" spans="1:15" ht="20.100000000000001" customHeight="1" x14ac:dyDescent="0.2">
      <c r="A1762" s="159"/>
      <c r="B1762" s="318"/>
      <c r="C1762" s="319"/>
      <c r="D1762" s="320"/>
      <c r="E1762" s="320"/>
      <c r="F1762" s="320"/>
      <c r="G1762" s="320"/>
      <c r="H1762" s="320"/>
      <c r="I1762" s="320"/>
      <c r="J1762" s="320"/>
      <c r="K1762" s="320"/>
      <c r="L1762" s="320"/>
      <c r="M1762" s="160"/>
    </row>
    <row r="1763" spans="1:15" ht="20.100000000000001" customHeight="1" x14ac:dyDescent="0.2">
      <c r="A1763" s="159"/>
      <c r="B1763" s="318" t="s">
        <v>143</v>
      </c>
      <c r="C1763" s="319"/>
      <c r="D1763" s="320" t="s">
        <v>132</v>
      </c>
      <c r="E1763" s="320"/>
      <c r="F1763" s="320"/>
      <c r="G1763" s="320"/>
      <c r="H1763" s="320"/>
      <c r="I1763" s="320"/>
      <c r="J1763" s="320"/>
      <c r="K1763" s="320"/>
      <c r="L1763" s="320"/>
      <c r="M1763" s="160"/>
    </row>
    <row r="1764" spans="1:15" s="156" customFormat="1" ht="20.100000000000001" customHeight="1" x14ac:dyDescent="0.2">
      <c r="A1764" s="160"/>
      <c r="B1764" s="318"/>
      <c r="C1764" s="319"/>
      <c r="D1764" s="320"/>
      <c r="E1764" s="320"/>
      <c r="F1764" s="320"/>
      <c r="G1764" s="320"/>
      <c r="H1764" s="320"/>
      <c r="I1764" s="320"/>
      <c r="J1764" s="320"/>
      <c r="K1764" s="320"/>
      <c r="L1764" s="320"/>
      <c r="M1764" s="160"/>
    </row>
    <row r="1765" spans="1:15" s="156" customFormat="1" ht="20.100000000000001" customHeight="1" x14ac:dyDescent="0.2">
      <c r="A1765" s="160"/>
      <c r="B1765" s="318" t="s">
        <v>3</v>
      </c>
      <c r="C1765" s="319"/>
      <c r="D1765" s="320" t="s">
        <v>133</v>
      </c>
      <c r="E1765" s="320"/>
      <c r="F1765" s="320"/>
      <c r="G1765" s="320"/>
      <c r="H1765" s="320"/>
      <c r="I1765" s="320"/>
      <c r="J1765" s="320"/>
      <c r="K1765" s="320"/>
      <c r="L1765" s="320"/>
      <c r="M1765" s="160"/>
    </row>
    <row r="1766" spans="1:15" s="156" customFormat="1" ht="20.100000000000001" customHeight="1" x14ac:dyDescent="0.2">
      <c r="A1766" s="160"/>
      <c r="B1766" s="318"/>
      <c r="C1766" s="319"/>
      <c r="D1766" s="320"/>
      <c r="E1766" s="320"/>
      <c r="F1766" s="320"/>
      <c r="G1766" s="320"/>
      <c r="H1766" s="320"/>
      <c r="I1766" s="320"/>
      <c r="J1766" s="320"/>
      <c r="K1766" s="320"/>
      <c r="L1766" s="320"/>
      <c r="M1766" s="160"/>
    </row>
    <row r="1767" spans="1:15" s="156" customFormat="1" ht="20.100000000000001" customHeight="1" thickBot="1" x14ac:dyDescent="0.25">
      <c r="A1767" s="160"/>
      <c r="B1767" s="200"/>
      <c r="C1767" s="201"/>
      <c r="D1767" s="201"/>
      <c r="E1767" s="201"/>
      <c r="F1767" s="201"/>
      <c r="G1767" s="201"/>
      <c r="H1767" s="201"/>
      <c r="I1767" s="201"/>
      <c r="J1767" s="201"/>
      <c r="K1767" s="201"/>
      <c r="L1767" s="201"/>
      <c r="M1767" s="202"/>
    </row>
    <row r="1768" spans="1:15" s="156" customFormat="1" ht="20.100000000000001" customHeight="1" thickTop="1" thickBot="1" x14ac:dyDescent="0.25">
      <c r="A1768" s="158"/>
      <c r="B1768" s="199"/>
      <c r="C1768" s="162"/>
      <c r="D1768" s="162"/>
      <c r="E1768" s="162"/>
      <c r="F1768" s="162"/>
      <c r="G1768" s="162"/>
      <c r="H1768" s="162"/>
      <c r="I1768" s="162"/>
      <c r="J1768" s="162"/>
      <c r="K1768" s="162"/>
      <c r="L1768" s="162"/>
      <c r="M1768" s="203"/>
    </row>
    <row r="1769" spans="1:15" s="156" customFormat="1" ht="20.100000000000001" customHeight="1" thickTop="1" x14ac:dyDescent="0.2">
      <c r="A1769" s="158"/>
      <c r="B1769" s="204"/>
      <c r="C1769" s="205"/>
      <c r="D1769" s="205"/>
      <c r="E1769" s="205"/>
      <c r="F1769" s="205"/>
      <c r="G1769" s="205"/>
      <c r="H1769" s="205"/>
      <c r="I1769" s="205"/>
      <c r="J1769" s="205"/>
      <c r="K1769" s="205"/>
      <c r="L1769" s="205"/>
      <c r="M1769" s="206"/>
    </row>
    <row r="1770" spans="1:15" s="156" customFormat="1" ht="20.100000000000001" customHeight="1" x14ac:dyDescent="0.2">
      <c r="A1770" s="158"/>
      <c r="B1770" s="207" t="s">
        <v>126</v>
      </c>
      <c r="C1770" s="163"/>
      <c r="D1770" s="163"/>
      <c r="E1770" s="163"/>
      <c r="F1770" s="163"/>
      <c r="G1770" s="163"/>
      <c r="H1770" s="163"/>
      <c r="I1770" s="163"/>
      <c r="J1770" s="163"/>
      <c r="K1770" s="163"/>
      <c r="L1770" s="163"/>
      <c r="M1770" s="208"/>
    </row>
    <row r="1771" spans="1:15" s="156" customFormat="1" ht="20.100000000000001" customHeight="1" x14ac:dyDescent="0.2">
      <c r="A1771" s="158"/>
      <c r="B1771" s="209"/>
      <c r="C1771" s="158"/>
      <c r="D1771" s="158"/>
      <c r="E1771" s="158"/>
      <c r="F1771" s="158"/>
      <c r="G1771" s="158"/>
      <c r="H1771" s="158"/>
      <c r="I1771" s="158"/>
      <c r="J1771" s="158"/>
      <c r="K1771" s="158"/>
      <c r="L1771" s="163"/>
      <c r="M1771" s="208"/>
    </row>
    <row r="1772" spans="1:15" s="156" customFormat="1" ht="20.100000000000001" customHeight="1" x14ac:dyDescent="0.2">
      <c r="A1772" s="158"/>
      <c r="B1772" s="312" t="s">
        <v>144</v>
      </c>
      <c r="C1772" s="313"/>
      <c r="D1772" s="320" t="s">
        <v>134</v>
      </c>
      <c r="E1772" s="320"/>
      <c r="F1772" s="320"/>
      <c r="G1772" s="320"/>
      <c r="H1772" s="320"/>
      <c r="I1772" s="320"/>
      <c r="J1772" s="320"/>
      <c r="K1772" s="320"/>
      <c r="L1772" s="320"/>
      <c r="M1772" s="208"/>
    </row>
    <row r="1773" spans="1:15" s="156" customFormat="1" ht="20.100000000000001" customHeight="1" x14ac:dyDescent="0.2">
      <c r="A1773" s="158"/>
      <c r="B1773" s="312"/>
      <c r="C1773" s="313"/>
      <c r="D1773" s="320"/>
      <c r="E1773" s="320"/>
      <c r="F1773" s="320"/>
      <c r="G1773" s="320"/>
      <c r="H1773" s="320"/>
      <c r="I1773" s="320"/>
      <c r="J1773" s="320"/>
      <c r="K1773" s="320"/>
      <c r="L1773" s="320"/>
      <c r="M1773" s="208"/>
    </row>
    <row r="1774" spans="1:15" ht="20.100000000000001" customHeight="1" x14ac:dyDescent="0.2">
      <c r="B1774" s="312" t="s">
        <v>145</v>
      </c>
      <c r="C1774" s="313"/>
      <c r="D1774" s="306" t="s">
        <v>135</v>
      </c>
      <c r="E1774" s="306"/>
      <c r="F1774" s="306"/>
      <c r="G1774" s="306"/>
      <c r="H1774" s="306"/>
      <c r="I1774" s="306"/>
      <c r="J1774" s="306"/>
      <c r="K1774" s="306"/>
      <c r="L1774" s="306"/>
      <c r="M1774" s="307"/>
      <c r="N1774" s="156"/>
      <c r="O1774" s="156"/>
    </row>
    <row r="1775" spans="1:15" ht="20.100000000000001" customHeight="1" x14ac:dyDescent="0.2">
      <c r="B1775" s="312"/>
      <c r="C1775" s="313"/>
      <c r="D1775" s="306"/>
      <c r="E1775" s="306"/>
      <c r="F1775" s="306"/>
      <c r="G1775" s="306"/>
      <c r="H1775" s="306"/>
      <c r="I1775" s="306"/>
      <c r="J1775" s="306"/>
      <c r="K1775" s="306"/>
      <c r="L1775" s="306"/>
      <c r="M1775" s="307"/>
      <c r="N1775" s="156"/>
      <c r="O1775" s="156"/>
    </row>
    <row r="1776" spans="1:15" ht="20.100000000000001" customHeight="1" x14ac:dyDescent="0.2">
      <c r="B1776" s="312" t="s">
        <v>146</v>
      </c>
      <c r="C1776" s="313"/>
      <c r="D1776" s="306" t="s">
        <v>136</v>
      </c>
      <c r="E1776" s="306"/>
      <c r="F1776" s="306"/>
      <c r="G1776" s="306"/>
      <c r="H1776" s="306"/>
      <c r="I1776" s="306"/>
      <c r="J1776" s="306"/>
      <c r="K1776" s="306"/>
      <c r="L1776" s="306"/>
      <c r="M1776" s="208"/>
      <c r="N1776" s="156"/>
      <c r="O1776" s="156"/>
    </row>
    <row r="1777" spans="2:15" ht="20.100000000000001" customHeight="1" x14ac:dyDescent="0.2">
      <c r="B1777" s="312"/>
      <c r="C1777" s="313"/>
      <c r="D1777" s="306"/>
      <c r="E1777" s="306"/>
      <c r="F1777" s="306"/>
      <c r="G1777" s="306"/>
      <c r="H1777" s="306"/>
      <c r="I1777" s="306"/>
      <c r="J1777" s="306"/>
      <c r="K1777" s="306"/>
      <c r="L1777" s="306"/>
      <c r="M1777" s="208"/>
      <c r="N1777" s="156"/>
      <c r="O1777" s="156"/>
    </row>
    <row r="1778" spans="2:15" ht="20.100000000000001" customHeight="1" x14ac:dyDescent="0.2">
      <c r="B1778" s="312" t="s">
        <v>147</v>
      </c>
      <c r="C1778" s="313"/>
      <c r="D1778" s="306" t="s">
        <v>137</v>
      </c>
      <c r="E1778" s="306"/>
      <c r="F1778" s="306"/>
      <c r="G1778" s="306"/>
      <c r="H1778" s="306"/>
      <c r="I1778" s="306"/>
      <c r="J1778" s="306"/>
      <c r="K1778" s="306"/>
      <c r="L1778" s="306"/>
      <c r="M1778" s="208"/>
      <c r="N1778" s="156"/>
      <c r="O1778" s="156"/>
    </row>
    <row r="1779" spans="2:15" ht="20.100000000000001" customHeight="1" x14ac:dyDescent="0.2">
      <c r="B1779" s="312"/>
      <c r="C1779" s="313"/>
      <c r="D1779" s="306"/>
      <c r="E1779" s="306"/>
      <c r="F1779" s="306"/>
      <c r="G1779" s="306"/>
      <c r="H1779" s="306"/>
      <c r="I1779" s="306"/>
      <c r="J1779" s="306"/>
      <c r="K1779" s="306"/>
      <c r="L1779" s="306"/>
      <c r="M1779" s="208"/>
      <c r="N1779" s="156"/>
      <c r="O1779" s="156"/>
    </row>
    <row r="1780" spans="2:15" ht="20.100000000000001" customHeight="1" x14ac:dyDescent="0.2">
      <c r="B1780" s="312" t="s">
        <v>148</v>
      </c>
      <c r="C1780" s="313"/>
      <c r="D1780" s="306" t="s">
        <v>138</v>
      </c>
      <c r="E1780" s="306"/>
      <c r="F1780" s="306"/>
      <c r="G1780" s="306"/>
      <c r="H1780" s="306"/>
      <c r="I1780" s="306"/>
      <c r="J1780" s="306"/>
      <c r="K1780" s="306"/>
      <c r="L1780" s="306"/>
      <c r="M1780" s="208"/>
      <c r="N1780" s="156"/>
      <c r="O1780" s="156"/>
    </row>
    <row r="1781" spans="2:15" ht="20.100000000000001" customHeight="1" x14ac:dyDescent="0.2">
      <c r="B1781" s="312"/>
      <c r="C1781" s="313"/>
      <c r="D1781" s="306"/>
      <c r="E1781" s="306"/>
      <c r="F1781" s="306"/>
      <c r="G1781" s="306"/>
      <c r="H1781" s="306"/>
      <c r="I1781" s="306"/>
      <c r="J1781" s="306"/>
      <c r="K1781" s="306"/>
      <c r="L1781" s="306"/>
      <c r="M1781" s="208"/>
      <c r="N1781" s="156"/>
      <c r="O1781" s="156"/>
    </row>
    <row r="1782" spans="2:15" ht="20.100000000000001" customHeight="1" x14ac:dyDescent="0.2">
      <c r="B1782" s="312" t="s">
        <v>149</v>
      </c>
      <c r="C1782" s="313"/>
      <c r="D1782" s="306" t="s">
        <v>139</v>
      </c>
      <c r="E1782" s="306"/>
      <c r="F1782" s="306"/>
      <c r="G1782" s="306"/>
      <c r="H1782" s="306"/>
      <c r="I1782" s="306"/>
      <c r="J1782" s="306"/>
      <c r="K1782" s="306"/>
      <c r="L1782" s="306"/>
      <c r="M1782" s="208"/>
      <c r="N1782" s="156"/>
      <c r="O1782" s="156"/>
    </row>
    <row r="1783" spans="2:15" ht="20.100000000000001" customHeight="1" x14ac:dyDescent="0.2">
      <c r="B1783" s="312"/>
      <c r="C1783" s="313"/>
      <c r="D1783" s="306"/>
      <c r="E1783" s="306"/>
      <c r="F1783" s="306"/>
      <c r="G1783" s="306"/>
      <c r="H1783" s="306"/>
      <c r="I1783" s="306"/>
      <c r="J1783" s="306"/>
      <c r="K1783" s="306"/>
      <c r="L1783" s="306"/>
      <c r="M1783" s="208"/>
      <c r="N1783" s="156"/>
      <c r="O1783" s="156"/>
    </row>
    <row r="1784" spans="2:15" ht="20.100000000000001" customHeight="1" x14ac:dyDescent="0.2">
      <c r="B1784" s="312" t="s">
        <v>150</v>
      </c>
      <c r="C1784" s="313"/>
      <c r="D1784" s="306" t="s">
        <v>140</v>
      </c>
      <c r="E1784" s="306"/>
      <c r="F1784" s="306"/>
      <c r="G1784" s="306"/>
      <c r="H1784" s="306"/>
      <c r="I1784" s="306"/>
      <c r="J1784" s="306"/>
      <c r="K1784" s="306"/>
      <c r="L1784" s="306"/>
      <c r="M1784" s="307"/>
    </row>
    <row r="1785" spans="2:15" ht="20.100000000000001" customHeight="1" thickBot="1" x14ac:dyDescent="0.25">
      <c r="B1785" s="323"/>
      <c r="C1785" s="324"/>
      <c r="D1785" s="308"/>
      <c r="E1785" s="308"/>
      <c r="F1785" s="308"/>
      <c r="G1785" s="308"/>
      <c r="H1785" s="308"/>
      <c r="I1785" s="308"/>
      <c r="J1785" s="308"/>
      <c r="K1785" s="308"/>
      <c r="L1785" s="308"/>
      <c r="M1785" s="309"/>
    </row>
    <row r="1786" spans="2:15" ht="35.1" customHeight="1" thickTop="1" x14ac:dyDescent="0.2">
      <c r="B1786" s="146"/>
      <c r="C1786" s="146"/>
      <c r="D1786" s="146"/>
      <c r="E1786" s="146"/>
      <c r="F1786" s="146"/>
      <c r="G1786" s="146"/>
      <c r="H1786" s="146"/>
      <c r="I1786" s="146"/>
      <c r="J1786" s="146"/>
      <c r="K1786" s="146"/>
      <c r="L1786" s="146"/>
      <c r="M1786" s="146"/>
    </row>
    <row r="1787" spans="2:15" ht="20.100000000000001" customHeight="1" x14ac:dyDescent="0.2">
      <c r="B1787" s="145"/>
      <c r="C1787" s="145"/>
      <c r="D1787" s="145"/>
      <c r="E1787" s="145"/>
      <c r="F1787" s="145"/>
      <c r="G1787" s="145"/>
      <c r="H1787" s="145"/>
      <c r="I1787" s="145"/>
      <c r="J1787" s="145"/>
      <c r="K1787" s="145"/>
      <c r="L1787" s="145"/>
      <c r="M1787" s="145"/>
    </row>
    <row r="1788" spans="2:15" ht="20.100000000000001" customHeight="1" x14ac:dyDescent="0.2">
      <c r="B1788" s="145"/>
      <c r="C1788" s="145"/>
      <c r="D1788" s="145"/>
      <c r="E1788" s="145"/>
      <c r="F1788" s="145"/>
      <c r="G1788" s="145"/>
      <c r="H1788" s="145"/>
      <c r="I1788" s="145"/>
      <c r="J1788" s="145"/>
      <c r="K1788" s="145"/>
      <c r="L1788" s="145"/>
      <c r="M1788" s="145"/>
    </row>
    <row r="1789" spans="2:15" ht="20.100000000000001" customHeight="1" x14ac:dyDescent="0.2">
      <c r="B1789" s="145"/>
      <c r="C1789" s="145"/>
      <c r="D1789" s="145"/>
      <c r="E1789" s="145"/>
      <c r="F1789" s="145"/>
      <c r="G1789" s="145"/>
      <c r="H1789" s="145"/>
      <c r="I1789" s="145"/>
      <c r="J1789" s="145"/>
      <c r="K1789" s="145"/>
      <c r="L1789" s="145"/>
      <c r="M1789" s="145"/>
    </row>
    <row r="1790" spans="2:15" ht="20.100000000000001" customHeight="1" x14ac:dyDescent="0.2">
      <c r="B1790" s="145"/>
      <c r="C1790" s="145"/>
      <c r="D1790" s="145"/>
      <c r="E1790" s="145"/>
      <c r="F1790" s="145"/>
      <c r="G1790" s="145"/>
      <c r="H1790" s="145"/>
      <c r="I1790" s="145"/>
      <c r="J1790" s="145"/>
      <c r="K1790" s="145"/>
      <c r="L1790" s="145"/>
      <c r="M1790" s="145"/>
    </row>
    <row r="1791" spans="2:15" ht="20.100000000000001" customHeight="1" x14ac:dyDescent="0.2">
      <c r="B1791" s="145"/>
      <c r="C1791" s="145"/>
      <c r="D1791" s="145"/>
      <c r="E1791" s="145"/>
      <c r="F1791" s="145"/>
      <c r="G1791" s="145"/>
      <c r="H1791" s="145"/>
      <c r="I1791" s="145"/>
      <c r="J1791" s="145"/>
      <c r="K1791" s="145"/>
      <c r="L1791" s="145"/>
      <c r="M1791" s="145"/>
    </row>
    <row r="1792" spans="2:15" ht="20.100000000000001" customHeight="1" x14ac:dyDescent="0.2">
      <c r="B1792" s="145"/>
      <c r="C1792" s="145"/>
      <c r="D1792" s="145"/>
      <c r="E1792" s="145"/>
      <c r="F1792" s="145"/>
      <c r="G1792" s="145"/>
      <c r="H1792" s="145"/>
      <c r="I1792" s="145"/>
      <c r="J1792" s="145"/>
      <c r="K1792" s="145"/>
      <c r="L1792" s="145"/>
      <c r="M1792" s="145"/>
    </row>
    <row r="1793" spans="2:13" ht="20.100000000000001" customHeight="1" x14ac:dyDescent="0.2">
      <c r="B1793" s="145"/>
      <c r="C1793" s="145"/>
      <c r="D1793" s="145"/>
      <c r="E1793" s="145"/>
      <c r="F1793" s="145"/>
      <c r="G1793" s="145"/>
      <c r="H1793" s="145"/>
      <c r="I1793" s="145"/>
      <c r="J1793" s="145"/>
      <c r="K1793" s="145"/>
      <c r="L1793" s="145"/>
      <c r="M1793" s="145"/>
    </row>
    <row r="1794" spans="2:13" ht="20.100000000000001" customHeight="1" x14ac:dyDescent="0.2">
      <c r="B1794" s="145"/>
      <c r="C1794" s="145"/>
      <c r="D1794" s="145"/>
      <c r="E1794" s="145"/>
      <c r="F1794" s="145"/>
      <c r="G1794" s="145"/>
      <c r="H1794" s="145"/>
      <c r="I1794" s="145"/>
      <c r="J1794" s="145"/>
      <c r="K1794" s="145"/>
      <c r="L1794" s="145"/>
      <c r="M1794" s="145"/>
    </row>
    <row r="1795" spans="2:13" ht="20.100000000000001" customHeight="1" x14ac:dyDescent="0.2">
      <c r="B1795" s="145"/>
      <c r="C1795" s="145"/>
      <c r="D1795" s="145"/>
      <c r="E1795" s="145"/>
      <c r="F1795" s="145"/>
      <c r="G1795" s="145"/>
      <c r="H1795" s="145"/>
      <c r="I1795" s="145"/>
      <c r="J1795" s="145"/>
      <c r="K1795" s="145"/>
      <c r="L1795" s="145"/>
      <c r="M1795" s="145"/>
    </row>
    <row r="1796" spans="2:13" ht="20.100000000000001" customHeight="1" x14ac:dyDescent="0.2">
      <c r="B1796" s="145"/>
      <c r="C1796" s="145"/>
      <c r="D1796" s="145"/>
      <c r="E1796" s="145"/>
      <c r="F1796" s="145"/>
      <c r="G1796" s="145"/>
      <c r="H1796" s="145"/>
      <c r="I1796" s="145"/>
      <c r="J1796" s="145"/>
      <c r="K1796" s="145"/>
      <c r="L1796" s="145"/>
      <c r="M1796" s="145"/>
    </row>
    <row r="1797" spans="2:13" ht="20.100000000000001" customHeight="1" x14ac:dyDescent="0.2">
      <c r="B1797" s="145"/>
      <c r="C1797" s="145"/>
      <c r="D1797" s="145"/>
      <c r="E1797" s="145"/>
      <c r="F1797" s="145"/>
      <c r="G1797" s="145"/>
      <c r="H1797" s="145"/>
      <c r="I1797" s="145"/>
      <c r="J1797" s="145"/>
      <c r="K1797" s="145"/>
      <c r="L1797" s="145"/>
      <c r="M1797" s="145"/>
    </row>
    <row r="1798" spans="2:13" ht="20.100000000000001" customHeight="1" x14ac:dyDescent="0.2">
      <c r="B1798" s="145"/>
      <c r="C1798" s="145"/>
      <c r="D1798" s="145"/>
      <c r="E1798" s="145"/>
      <c r="F1798" s="145"/>
      <c r="G1798" s="145"/>
      <c r="H1798" s="145"/>
      <c r="I1798" s="145"/>
      <c r="J1798" s="145"/>
      <c r="K1798" s="145"/>
      <c r="L1798" s="145"/>
      <c r="M1798" s="145"/>
    </row>
    <row r="1799" spans="2:13" ht="20.100000000000001" customHeight="1" x14ac:dyDescent="0.2">
      <c r="B1799" s="145"/>
      <c r="C1799" s="145"/>
      <c r="D1799" s="145"/>
      <c r="E1799" s="145"/>
      <c r="F1799" s="145"/>
      <c r="G1799" s="145"/>
      <c r="H1799" s="145"/>
      <c r="I1799" s="145"/>
      <c r="J1799" s="145"/>
      <c r="K1799" s="145"/>
      <c r="L1799" s="145"/>
      <c r="M1799" s="145"/>
    </row>
    <row r="1800" spans="2:13" ht="20.100000000000001" customHeight="1" x14ac:dyDescent="0.2">
      <c r="B1800" s="145"/>
      <c r="C1800" s="145"/>
      <c r="D1800" s="145"/>
      <c r="E1800" s="145"/>
      <c r="F1800" s="145"/>
      <c r="G1800" s="145"/>
      <c r="H1800" s="145"/>
      <c r="I1800" s="145"/>
      <c r="J1800" s="145"/>
      <c r="K1800" s="145"/>
      <c r="L1800" s="145"/>
      <c r="M1800" s="145"/>
    </row>
    <row r="1801" spans="2:13" ht="20.100000000000001" customHeight="1" x14ac:dyDescent="0.2">
      <c r="B1801" s="145"/>
      <c r="C1801" s="145"/>
      <c r="D1801" s="145"/>
      <c r="E1801" s="145"/>
      <c r="F1801" s="145"/>
      <c r="G1801" s="145"/>
      <c r="H1801" s="145"/>
      <c r="I1801" s="145"/>
      <c r="J1801" s="145"/>
      <c r="K1801" s="145"/>
      <c r="L1801" s="145"/>
      <c r="M1801" s="145"/>
    </row>
    <row r="1802" spans="2:13" ht="20.100000000000001" customHeight="1" x14ac:dyDescent="0.2">
      <c r="B1802" s="145"/>
      <c r="C1802" s="145"/>
      <c r="D1802" s="145"/>
      <c r="E1802" s="145"/>
      <c r="F1802" s="145"/>
      <c r="G1802" s="145"/>
      <c r="H1802" s="145"/>
      <c r="I1802" s="145"/>
      <c r="J1802" s="145"/>
      <c r="K1802" s="145"/>
      <c r="L1802" s="145"/>
      <c r="M1802" s="145"/>
    </row>
    <row r="1803" spans="2:13" ht="20.100000000000001" customHeight="1" x14ac:dyDescent="0.2">
      <c r="B1803" s="145"/>
      <c r="C1803" s="145"/>
      <c r="D1803" s="145"/>
      <c r="E1803" s="145"/>
      <c r="F1803" s="145"/>
      <c r="G1803" s="145"/>
      <c r="H1803" s="145"/>
      <c r="I1803" s="145"/>
      <c r="J1803" s="145"/>
      <c r="K1803" s="145"/>
      <c r="L1803" s="145"/>
      <c r="M1803" s="145"/>
    </row>
    <row r="1804" spans="2:13" ht="20.100000000000001" customHeight="1" x14ac:dyDescent="0.2">
      <c r="B1804" s="145"/>
      <c r="C1804" s="145"/>
      <c r="D1804" s="145"/>
      <c r="E1804" s="145"/>
      <c r="F1804" s="145"/>
      <c r="G1804" s="145"/>
      <c r="H1804" s="145"/>
      <c r="I1804" s="145"/>
      <c r="J1804" s="145"/>
      <c r="K1804" s="145"/>
      <c r="L1804" s="145"/>
      <c r="M1804" s="145"/>
    </row>
    <row r="1805" spans="2:13" ht="20.100000000000001" customHeight="1" x14ac:dyDescent="0.2">
      <c r="B1805" s="145"/>
      <c r="C1805" s="145"/>
      <c r="D1805" s="145"/>
      <c r="E1805" s="145"/>
      <c r="F1805" s="145"/>
      <c r="G1805" s="145"/>
      <c r="H1805" s="145"/>
      <c r="I1805" s="145"/>
      <c r="J1805" s="145"/>
      <c r="K1805" s="145"/>
      <c r="L1805" s="145"/>
      <c r="M1805" s="145"/>
    </row>
    <row r="1806" spans="2:13" ht="20.100000000000001" customHeight="1" x14ac:dyDescent="0.2">
      <c r="B1806" s="145"/>
      <c r="C1806" s="145"/>
      <c r="D1806" s="145"/>
      <c r="E1806" s="145"/>
      <c r="F1806" s="145"/>
      <c r="G1806" s="145"/>
      <c r="H1806" s="145"/>
      <c r="I1806" s="145"/>
      <c r="J1806" s="145"/>
      <c r="K1806" s="145"/>
      <c r="L1806" s="145"/>
      <c r="M1806" s="145"/>
    </row>
    <row r="1807" spans="2:13" ht="20.100000000000001" customHeight="1" x14ac:dyDescent="0.2">
      <c r="B1807" s="145"/>
      <c r="C1807" s="145"/>
      <c r="D1807" s="145"/>
      <c r="E1807" s="145"/>
      <c r="F1807" s="145"/>
      <c r="G1807" s="145"/>
      <c r="H1807" s="145"/>
      <c r="I1807" s="145"/>
      <c r="J1807" s="145"/>
      <c r="K1807" s="145"/>
      <c r="L1807" s="145"/>
      <c r="M1807" s="145"/>
    </row>
    <row r="1808" spans="2:13" ht="20.100000000000001" customHeight="1" x14ac:dyDescent="0.2">
      <c r="B1808" s="145"/>
      <c r="C1808" s="145"/>
      <c r="D1808" s="145"/>
      <c r="E1808" s="145"/>
      <c r="F1808" s="145"/>
      <c r="G1808" s="145"/>
      <c r="H1808" s="145"/>
      <c r="I1808" s="145"/>
      <c r="J1808" s="145"/>
      <c r="K1808" s="145"/>
      <c r="L1808" s="145"/>
      <c r="M1808" s="145"/>
    </row>
    <row r="1809" spans="2:13" ht="20.100000000000001" customHeight="1" x14ac:dyDescent="0.2">
      <c r="B1809" s="145"/>
      <c r="C1809" s="145"/>
      <c r="D1809" s="145"/>
      <c r="E1809" s="145"/>
      <c r="F1809" s="145"/>
      <c r="G1809" s="145"/>
      <c r="H1809" s="145"/>
      <c r="I1809" s="145"/>
      <c r="J1809" s="145"/>
      <c r="K1809" s="145"/>
      <c r="L1809" s="145"/>
      <c r="M1809" s="145"/>
    </row>
    <row r="1810" spans="2:13" ht="20.100000000000001" customHeight="1" x14ac:dyDescent="0.2">
      <c r="B1810" s="145"/>
      <c r="C1810" s="145"/>
      <c r="D1810" s="145"/>
      <c r="E1810" s="145"/>
      <c r="F1810" s="145"/>
      <c r="G1810" s="145"/>
      <c r="H1810" s="145"/>
      <c r="I1810" s="145"/>
      <c r="J1810" s="145"/>
      <c r="K1810" s="145"/>
      <c r="L1810" s="145"/>
      <c r="M1810" s="145"/>
    </row>
    <row r="1811" spans="2:13" ht="20.100000000000001" customHeight="1" x14ac:dyDescent="0.2">
      <c r="B1811" s="145"/>
      <c r="C1811" s="145"/>
      <c r="D1811" s="145"/>
      <c r="E1811" s="145"/>
      <c r="F1811" s="145"/>
      <c r="G1811" s="145"/>
      <c r="H1811" s="145"/>
      <c r="I1811" s="145"/>
      <c r="J1811" s="145"/>
      <c r="K1811" s="145"/>
      <c r="L1811" s="145"/>
      <c r="M1811" s="145"/>
    </row>
    <row r="1812" spans="2:13" ht="20.100000000000001" customHeight="1" x14ac:dyDescent="0.2">
      <c r="B1812" s="145"/>
      <c r="C1812" s="145"/>
      <c r="D1812" s="145"/>
      <c r="E1812" s="145"/>
      <c r="F1812" s="145"/>
      <c r="G1812" s="145"/>
      <c r="H1812" s="145"/>
      <c r="I1812" s="145"/>
      <c r="J1812" s="145"/>
      <c r="K1812" s="145"/>
      <c r="L1812" s="145"/>
      <c r="M1812" s="145"/>
    </row>
    <row r="1813" spans="2:13" ht="20.100000000000001" customHeight="1" x14ac:dyDescent="0.2">
      <c r="B1813" s="145"/>
      <c r="C1813" s="145"/>
      <c r="D1813" s="145"/>
      <c r="E1813" s="145"/>
      <c r="F1813" s="145"/>
      <c r="G1813" s="145"/>
      <c r="H1813" s="145"/>
      <c r="I1813" s="145"/>
      <c r="J1813" s="145"/>
      <c r="K1813" s="145"/>
      <c r="L1813" s="145"/>
      <c r="M1813" s="145"/>
    </row>
    <row r="1814" spans="2:13" ht="20.100000000000001" customHeight="1" x14ac:dyDescent="0.2">
      <c r="B1814" s="145"/>
      <c r="C1814" s="145"/>
      <c r="D1814" s="145"/>
      <c r="E1814" s="145"/>
      <c r="F1814" s="145"/>
      <c r="G1814" s="145"/>
      <c r="H1814" s="145"/>
      <c r="I1814" s="145"/>
      <c r="J1814" s="145"/>
      <c r="K1814" s="145"/>
      <c r="L1814" s="145"/>
      <c r="M1814" s="145"/>
    </row>
    <row r="1815" spans="2:13" ht="20.100000000000001" customHeight="1" x14ac:dyDescent="0.2">
      <c r="B1815" s="145"/>
      <c r="C1815" s="145"/>
      <c r="D1815" s="145"/>
      <c r="E1815" s="145"/>
      <c r="F1815" s="145"/>
      <c r="G1815" s="145"/>
      <c r="H1815" s="145"/>
      <c r="I1815" s="145"/>
      <c r="J1815" s="145"/>
      <c r="K1815" s="145"/>
      <c r="L1815" s="145"/>
      <c r="M1815" s="145"/>
    </row>
    <row r="1816" spans="2:13" ht="20.100000000000001" customHeight="1" x14ac:dyDescent="0.2">
      <c r="B1816" s="145"/>
      <c r="C1816" s="145"/>
      <c r="D1816" s="145"/>
      <c r="E1816" s="145"/>
      <c r="F1816" s="145"/>
      <c r="G1816" s="145"/>
      <c r="H1816" s="145"/>
      <c r="I1816" s="145"/>
      <c r="J1816" s="145"/>
      <c r="K1816" s="145"/>
      <c r="L1816" s="145"/>
      <c r="M1816" s="145"/>
    </row>
    <row r="1817" spans="2:13" ht="20.100000000000001" customHeight="1" x14ac:dyDescent="0.2">
      <c r="B1817" s="145"/>
      <c r="C1817" s="145"/>
      <c r="D1817" s="145"/>
      <c r="E1817" s="145"/>
      <c r="F1817" s="145"/>
      <c r="G1817" s="145"/>
      <c r="H1817" s="145"/>
      <c r="I1817" s="145"/>
      <c r="J1817" s="145"/>
      <c r="K1817" s="145"/>
      <c r="L1817" s="145"/>
      <c r="M1817" s="145"/>
    </row>
    <row r="1818" spans="2:13" ht="20.100000000000001" customHeight="1" x14ac:dyDescent="0.2">
      <c r="B1818" s="145"/>
      <c r="C1818" s="145"/>
      <c r="D1818" s="145"/>
      <c r="E1818" s="145"/>
      <c r="F1818" s="145"/>
      <c r="G1818" s="145"/>
      <c r="H1818" s="145"/>
      <c r="I1818" s="145"/>
      <c r="J1818" s="145"/>
      <c r="K1818" s="145"/>
      <c r="L1818" s="145"/>
      <c r="M1818" s="145"/>
    </row>
    <row r="1819" spans="2:13" ht="20.100000000000001" customHeight="1" x14ac:dyDescent="0.2">
      <c r="B1819" s="145"/>
      <c r="C1819" s="145"/>
      <c r="D1819" s="145"/>
      <c r="E1819" s="145"/>
      <c r="F1819" s="145"/>
      <c r="G1819" s="145"/>
      <c r="H1819" s="145"/>
      <c r="I1819" s="145"/>
      <c r="J1819" s="145"/>
      <c r="K1819" s="145"/>
      <c r="L1819" s="145"/>
      <c r="M1819" s="145"/>
    </row>
    <row r="1820" spans="2:13" ht="20.100000000000001" customHeight="1" x14ac:dyDescent="0.2">
      <c r="B1820" s="145"/>
      <c r="C1820" s="145"/>
      <c r="D1820" s="145"/>
      <c r="E1820" s="145"/>
      <c r="F1820" s="145"/>
      <c r="G1820" s="145"/>
      <c r="H1820" s="145"/>
      <c r="I1820" s="145"/>
      <c r="J1820" s="145"/>
      <c r="K1820" s="145"/>
      <c r="L1820" s="145"/>
      <c r="M1820" s="145"/>
    </row>
    <row r="1821" spans="2:13" ht="20.100000000000001" customHeight="1" x14ac:dyDescent="0.2">
      <c r="B1821" s="145"/>
      <c r="C1821" s="145"/>
      <c r="D1821" s="145"/>
      <c r="E1821" s="145"/>
      <c r="F1821" s="145"/>
      <c r="G1821" s="145"/>
      <c r="H1821" s="145"/>
      <c r="I1821" s="145"/>
      <c r="J1821" s="145"/>
      <c r="K1821" s="145"/>
      <c r="L1821" s="145"/>
      <c r="M1821" s="145"/>
    </row>
    <row r="1822" spans="2:13" ht="20.100000000000001" customHeight="1" x14ac:dyDescent="0.2">
      <c r="B1822" s="145"/>
      <c r="C1822" s="145"/>
      <c r="D1822" s="145"/>
      <c r="E1822" s="145"/>
      <c r="F1822" s="145"/>
      <c r="G1822" s="145"/>
      <c r="H1822" s="145"/>
      <c r="I1822" s="145"/>
      <c r="J1822" s="145"/>
      <c r="K1822" s="145"/>
      <c r="L1822" s="145"/>
      <c r="M1822" s="145"/>
    </row>
    <row r="1823" spans="2:13" ht="20.100000000000001" customHeight="1" x14ac:dyDescent="0.2">
      <c r="B1823" s="145"/>
      <c r="C1823" s="145"/>
      <c r="D1823" s="145"/>
      <c r="E1823" s="145"/>
      <c r="F1823" s="145"/>
      <c r="G1823" s="145"/>
      <c r="H1823" s="145"/>
      <c r="I1823" s="145"/>
      <c r="J1823" s="145"/>
      <c r="K1823" s="145"/>
      <c r="L1823" s="145"/>
      <c r="M1823" s="145"/>
    </row>
    <row r="1824" spans="2:13" ht="20.100000000000001" customHeight="1" x14ac:dyDescent="0.2">
      <c r="B1824" s="145"/>
      <c r="C1824" s="145"/>
      <c r="D1824" s="145"/>
      <c r="E1824" s="145"/>
      <c r="F1824" s="145"/>
      <c r="G1824" s="145"/>
      <c r="H1824" s="145"/>
      <c r="I1824" s="145"/>
      <c r="J1824" s="145"/>
      <c r="K1824" s="145"/>
      <c r="L1824" s="145"/>
      <c r="M1824" s="145"/>
    </row>
    <row r="1825" spans="2:15" ht="20.100000000000001" customHeight="1" x14ac:dyDescent="0.2">
      <c r="B1825" s="147"/>
      <c r="C1825" s="147"/>
      <c r="D1825" s="147"/>
      <c r="E1825" s="147"/>
      <c r="F1825" s="147"/>
      <c r="G1825" s="147"/>
      <c r="H1825" s="147"/>
      <c r="I1825" s="147"/>
      <c r="J1825" s="147"/>
      <c r="K1825" s="147"/>
      <c r="L1825" s="147"/>
      <c r="M1825" s="147"/>
    </row>
    <row r="1826" spans="2:15" ht="20.100000000000001" customHeight="1" x14ac:dyDescent="0.2">
      <c r="B1826" s="147"/>
      <c r="C1826" s="147"/>
      <c r="D1826" s="147"/>
      <c r="E1826" s="147"/>
      <c r="F1826" s="147"/>
      <c r="G1826" s="147"/>
      <c r="H1826" s="147"/>
      <c r="I1826" s="147"/>
      <c r="J1826" s="147"/>
      <c r="K1826" s="147"/>
      <c r="L1826" s="147"/>
      <c r="M1826" s="147"/>
    </row>
    <row r="1827" spans="2:15" ht="20.100000000000001" customHeight="1" x14ac:dyDescent="0.2">
      <c r="B1827" s="145"/>
      <c r="C1827" s="145"/>
      <c r="D1827" s="145"/>
      <c r="E1827" s="145"/>
      <c r="F1827" s="145"/>
      <c r="G1827" s="145"/>
      <c r="H1827" s="145"/>
      <c r="I1827" s="145"/>
      <c r="J1827" s="145"/>
      <c r="K1827" s="145"/>
      <c r="L1827" s="145"/>
      <c r="M1827" s="145"/>
    </row>
    <row r="1828" spans="2:15" ht="20.100000000000001" customHeight="1" x14ac:dyDescent="0.2">
      <c r="B1828" s="145"/>
      <c r="C1828" s="145"/>
      <c r="D1828" s="145"/>
      <c r="E1828" s="145"/>
      <c r="F1828" s="145"/>
      <c r="G1828" s="145"/>
      <c r="H1828" s="145"/>
      <c r="I1828" s="145"/>
      <c r="J1828" s="145"/>
      <c r="K1828" s="145"/>
      <c r="L1828" s="145"/>
      <c r="M1828" s="145"/>
    </row>
    <row r="1829" spans="2:15" ht="20.100000000000001" customHeight="1" x14ac:dyDescent="0.2">
      <c r="B1829" s="172"/>
      <c r="C1829" s="172"/>
      <c r="D1829" s="172"/>
      <c r="E1829" s="172"/>
      <c r="F1829" s="172"/>
      <c r="G1829" s="172"/>
      <c r="H1829" s="172"/>
      <c r="I1829" s="172"/>
      <c r="J1829" s="172"/>
      <c r="K1829" s="172"/>
      <c r="L1829" s="172"/>
      <c r="M1829" s="172"/>
    </row>
    <row r="1830" spans="2:15" ht="20.100000000000001" customHeight="1" x14ac:dyDescent="0.2">
      <c r="B1830" s="144" t="s">
        <v>129</v>
      </c>
      <c r="C1830" s="144"/>
      <c r="D1830" s="144"/>
      <c r="E1830" s="144"/>
      <c r="F1830" s="144"/>
      <c r="G1830" s="144"/>
      <c r="H1830" s="144"/>
      <c r="I1830" s="144"/>
      <c r="J1830" s="144"/>
      <c r="K1830" s="144"/>
      <c r="L1830" s="144"/>
      <c r="M1830" s="144"/>
      <c r="N1830" s="119"/>
      <c r="O1830" s="119"/>
    </row>
    <row r="1831" spans="2:15" s="84" customFormat="1" ht="20.100000000000001" customHeight="1" x14ac:dyDescent="0.2">
      <c r="B1831" s="145"/>
      <c r="C1831" s="145"/>
      <c r="D1831" s="145"/>
      <c r="E1831" s="145"/>
      <c r="F1831" s="145"/>
      <c r="G1831" s="145"/>
      <c r="H1831" s="145"/>
      <c r="I1831" s="145"/>
      <c r="J1831" s="145"/>
      <c r="K1831" s="145"/>
      <c r="L1831" s="145"/>
      <c r="M1831" s="145"/>
      <c r="N1831" s="13"/>
      <c r="O1831" s="13"/>
    </row>
    <row r="1832" spans="2:15" ht="20.100000000000001" customHeight="1" x14ac:dyDescent="0.2">
      <c r="B1832" s="172"/>
      <c r="C1832" s="172"/>
      <c r="D1832" s="172"/>
      <c r="E1832" s="172"/>
      <c r="F1832" s="172"/>
      <c r="G1832" s="172"/>
      <c r="H1832" s="172"/>
      <c r="I1832" s="172"/>
      <c r="J1832" s="172"/>
      <c r="K1832" s="172"/>
      <c r="L1832" s="172"/>
      <c r="M1832" s="172"/>
      <c r="N1832" s="13"/>
      <c r="O1832" s="13"/>
    </row>
    <row r="1833" spans="2:15" ht="20.100000000000001" customHeight="1" x14ac:dyDescent="0.2">
      <c r="B1833" s="145"/>
      <c r="C1833" s="145"/>
      <c r="D1833" s="145"/>
      <c r="E1833" s="145"/>
      <c r="F1833" s="145"/>
      <c r="G1833" s="145"/>
      <c r="H1833" s="145"/>
      <c r="I1833" s="145"/>
      <c r="J1833" s="145"/>
      <c r="K1833" s="145"/>
      <c r="L1833" s="145"/>
      <c r="M1833" s="145"/>
      <c r="N1833" s="13"/>
      <c r="O1833" s="13"/>
    </row>
    <row r="1834" spans="2:15" ht="20.100000000000001" customHeight="1" x14ac:dyDescent="0.2">
      <c r="B1834" s="145"/>
      <c r="C1834" s="145"/>
      <c r="D1834" s="145"/>
      <c r="E1834" s="145"/>
      <c r="F1834" s="145"/>
      <c r="G1834" s="145"/>
      <c r="H1834" s="145"/>
      <c r="I1834" s="145"/>
      <c r="J1834" s="145"/>
      <c r="K1834" s="145"/>
      <c r="L1834" s="145"/>
      <c r="M1834" s="145"/>
      <c r="N1834" s="13"/>
      <c r="O1834" s="13"/>
    </row>
    <row r="1835" spans="2:15" ht="20.100000000000001" customHeight="1" x14ac:dyDescent="0.2">
      <c r="B1835" s="145"/>
      <c r="C1835" s="145"/>
      <c r="D1835" s="145"/>
      <c r="E1835" s="145"/>
      <c r="F1835" s="145"/>
      <c r="G1835" s="145"/>
      <c r="H1835" s="145"/>
      <c r="I1835" s="145"/>
      <c r="J1835" s="145"/>
      <c r="K1835" s="145"/>
      <c r="L1835" s="145"/>
      <c r="M1835" s="145"/>
      <c r="N1835" s="13"/>
      <c r="O1835" s="13"/>
    </row>
    <row r="1836" spans="2:15" ht="20.100000000000001" customHeight="1" x14ac:dyDescent="0.2">
      <c r="B1836" s="145"/>
      <c r="C1836" s="145"/>
      <c r="D1836" s="145"/>
      <c r="E1836" s="145"/>
      <c r="F1836" s="145"/>
      <c r="G1836" s="145"/>
      <c r="H1836" s="145"/>
      <c r="I1836" s="145"/>
      <c r="J1836" s="145"/>
      <c r="K1836" s="145"/>
      <c r="L1836" s="145"/>
      <c r="M1836" s="145"/>
      <c r="N1836" s="13"/>
      <c r="O1836" s="13"/>
    </row>
    <row r="1837" spans="2:15" ht="20.100000000000001" customHeight="1" x14ac:dyDescent="0.2">
      <c r="B1837" s="145"/>
      <c r="C1837" s="145"/>
      <c r="D1837" s="145"/>
      <c r="E1837" s="145"/>
      <c r="F1837" s="145"/>
      <c r="G1837" s="145"/>
      <c r="H1837" s="145"/>
      <c r="I1837" s="145"/>
      <c r="J1837" s="145"/>
      <c r="K1837" s="145"/>
      <c r="L1837" s="145"/>
      <c r="M1837" s="145"/>
      <c r="N1837" s="13"/>
      <c r="O1837" s="13"/>
    </row>
    <row r="1838" spans="2:15" ht="20.100000000000001" customHeight="1" x14ac:dyDescent="0.2">
      <c r="B1838" s="145"/>
      <c r="C1838" s="145"/>
      <c r="D1838" s="145"/>
      <c r="E1838" s="145"/>
      <c r="F1838" s="145"/>
      <c r="G1838" s="145"/>
      <c r="H1838" s="145"/>
      <c r="I1838" s="145"/>
      <c r="J1838" s="145"/>
      <c r="K1838" s="145"/>
      <c r="L1838" s="145"/>
      <c r="M1838" s="145"/>
      <c r="N1838" s="13"/>
      <c r="O1838" s="13"/>
    </row>
    <row r="1839" spans="2:15" ht="20.100000000000001" customHeight="1" x14ac:dyDescent="0.2">
      <c r="B1839" s="145"/>
      <c r="C1839" s="145"/>
      <c r="D1839" s="145"/>
      <c r="E1839" s="145"/>
      <c r="F1839" s="145"/>
      <c r="G1839" s="145"/>
      <c r="H1839" s="145"/>
      <c r="I1839" s="145"/>
      <c r="J1839" s="145"/>
      <c r="K1839" s="145"/>
      <c r="L1839" s="145"/>
      <c r="M1839" s="145"/>
      <c r="N1839" s="13"/>
      <c r="O1839" s="13"/>
    </row>
    <row r="1840" spans="2:15" ht="20.100000000000001" customHeight="1" x14ac:dyDescent="0.2">
      <c r="B1840" s="145"/>
      <c r="C1840" s="145"/>
      <c r="D1840" s="145"/>
      <c r="E1840" s="145"/>
      <c r="F1840" s="145"/>
      <c r="G1840" s="145"/>
      <c r="H1840" s="145"/>
      <c r="I1840" s="145"/>
      <c r="J1840" s="145"/>
      <c r="K1840" s="145"/>
      <c r="L1840" s="145"/>
      <c r="M1840" s="145"/>
      <c r="N1840" s="13"/>
      <c r="O1840" s="13"/>
    </row>
    <row r="1841" spans="2:15" ht="20.100000000000001" customHeight="1" x14ac:dyDescent="0.2">
      <c r="B1841" s="145"/>
      <c r="C1841" s="145"/>
      <c r="D1841" s="145"/>
      <c r="E1841" s="145"/>
      <c r="F1841" s="145"/>
      <c r="G1841" s="145"/>
      <c r="H1841" s="145"/>
      <c r="I1841" s="145"/>
      <c r="J1841" s="145"/>
      <c r="K1841" s="145"/>
      <c r="L1841" s="145"/>
      <c r="M1841" s="145"/>
      <c r="N1841" s="13"/>
      <c r="O1841" s="13"/>
    </row>
    <row r="1842" spans="2:15" ht="20.100000000000001" customHeight="1" x14ac:dyDescent="0.2">
      <c r="B1842" s="145"/>
      <c r="C1842" s="145"/>
      <c r="D1842" s="145"/>
      <c r="E1842" s="145"/>
      <c r="F1842" s="145"/>
      <c r="G1842" s="145"/>
      <c r="H1842" s="145"/>
      <c r="I1842" s="145"/>
      <c r="J1842" s="145"/>
      <c r="K1842" s="145"/>
      <c r="L1842" s="145"/>
      <c r="M1842" s="145"/>
      <c r="N1842" s="13"/>
      <c r="O1842" s="13"/>
    </row>
    <row r="1843" spans="2:15" ht="20.100000000000001" customHeight="1" x14ac:dyDescent="0.2">
      <c r="B1843" s="145"/>
      <c r="C1843" s="145"/>
      <c r="D1843" s="145"/>
      <c r="E1843" s="145"/>
      <c r="F1843" s="145"/>
      <c r="G1843" s="145"/>
      <c r="H1843" s="145"/>
      <c r="I1843" s="145"/>
      <c r="J1843" s="145"/>
      <c r="K1843" s="145"/>
      <c r="L1843" s="145"/>
      <c r="M1843" s="145"/>
      <c r="N1843" s="13"/>
      <c r="O1843" s="13"/>
    </row>
    <row r="1844" spans="2:15" ht="20.100000000000001" customHeight="1" x14ac:dyDescent="0.2">
      <c r="B1844" s="145"/>
      <c r="C1844" s="145"/>
      <c r="D1844" s="145"/>
      <c r="E1844" s="145"/>
      <c r="F1844" s="145"/>
      <c r="G1844" s="145"/>
      <c r="H1844" s="145"/>
      <c r="I1844" s="145"/>
      <c r="J1844" s="145"/>
      <c r="K1844" s="145"/>
      <c r="L1844" s="145"/>
      <c r="M1844" s="145"/>
      <c r="N1844" s="13"/>
      <c r="O1844" s="13"/>
    </row>
    <row r="1845" spans="2:15" ht="20.100000000000001" customHeight="1" x14ac:dyDescent="0.2">
      <c r="B1845" s="145"/>
      <c r="C1845" s="145"/>
      <c r="D1845" s="145"/>
      <c r="E1845" s="145"/>
      <c r="F1845" s="145"/>
      <c r="G1845" s="145"/>
      <c r="H1845" s="145"/>
      <c r="I1845" s="145"/>
      <c r="J1845" s="145"/>
      <c r="K1845" s="145"/>
      <c r="L1845" s="145"/>
      <c r="M1845" s="145"/>
      <c r="N1845" s="13"/>
      <c r="O1845" s="13"/>
    </row>
    <row r="1846" spans="2:15" ht="20.100000000000001" customHeight="1" x14ac:dyDescent="0.2">
      <c r="B1846" s="145"/>
      <c r="C1846" s="145"/>
      <c r="D1846" s="145"/>
      <c r="E1846" s="145"/>
      <c r="F1846" s="145"/>
      <c r="G1846" s="145"/>
      <c r="H1846" s="145"/>
      <c r="I1846" s="145"/>
      <c r="J1846" s="145"/>
      <c r="K1846" s="145"/>
      <c r="L1846" s="145"/>
      <c r="M1846" s="145"/>
      <c r="N1846" s="13"/>
      <c r="O1846" s="13"/>
    </row>
    <row r="1847" spans="2:15" ht="20.100000000000001" customHeight="1" x14ac:dyDescent="0.2">
      <c r="B1847" s="145"/>
      <c r="C1847" s="145"/>
      <c r="D1847" s="145"/>
      <c r="E1847" s="145"/>
      <c r="F1847" s="145"/>
      <c r="G1847" s="145"/>
      <c r="H1847" s="145"/>
      <c r="I1847" s="145"/>
      <c r="J1847" s="145"/>
      <c r="K1847" s="145"/>
      <c r="L1847" s="145"/>
      <c r="M1847" s="145"/>
      <c r="N1847" s="13"/>
      <c r="O1847" s="13"/>
    </row>
    <row r="1848" spans="2:15" ht="20.100000000000001" customHeight="1" x14ac:dyDescent="0.2">
      <c r="B1848" s="145"/>
      <c r="C1848" s="145"/>
      <c r="D1848" s="145"/>
      <c r="E1848" s="145"/>
      <c r="F1848" s="145"/>
      <c r="G1848" s="145"/>
      <c r="H1848" s="145"/>
      <c r="I1848" s="145"/>
      <c r="J1848" s="145"/>
      <c r="K1848" s="145"/>
      <c r="L1848" s="145"/>
      <c r="M1848" s="145"/>
      <c r="N1848" s="13"/>
      <c r="O1848" s="13"/>
    </row>
    <row r="1849" spans="2:15" ht="20.100000000000001" customHeight="1" x14ac:dyDescent="0.2">
      <c r="B1849" s="145"/>
      <c r="C1849" s="145"/>
      <c r="D1849" s="145"/>
      <c r="E1849" s="145"/>
      <c r="F1849" s="145"/>
      <c r="G1849" s="145"/>
      <c r="H1849" s="145"/>
      <c r="I1849" s="145"/>
      <c r="J1849" s="145"/>
      <c r="K1849" s="145"/>
      <c r="L1849" s="145"/>
      <c r="M1849" s="145"/>
      <c r="N1849" s="13"/>
      <c r="O1849" s="13"/>
    </row>
    <row r="1850" spans="2:15" ht="20.100000000000001" customHeight="1" x14ac:dyDescent="0.2">
      <c r="B1850" s="145"/>
      <c r="C1850" s="145"/>
      <c r="D1850" s="145"/>
      <c r="E1850" s="145"/>
      <c r="F1850" s="145"/>
      <c r="G1850" s="145"/>
      <c r="H1850" s="145"/>
      <c r="I1850" s="145"/>
      <c r="J1850" s="145"/>
      <c r="K1850" s="145"/>
      <c r="L1850" s="145"/>
      <c r="M1850" s="145"/>
      <c r="N1850" s="13"/>
      <c r="O1850" s="13"/>
    </row>
    <row r="1851" spans="2:15" ht="20.100000000000001" customHeight="1" x14ac:dyDescent="0.2">
      <c r="B1851" s="145"/>
      <c r="C1851" s="145"/>
      <c r="D1851" s="145"/>
      <c r="E1851" s="145"/>
      <c r="F1851" s="145"/>
      <c r="G1851" s="145"/>
      <c r="H1851" s="145"/>
      <c r="I1851" s="145"/>
      <c r="J1851" s="145"/>
      <c r="K1851" s="145"/>
      <c r="L1851" s="145"/>
      <c r="M1851" s="145"/>
      <c r="N1851" s="13"/>
      <c r="O1851" s="13"/>
    </row>
    <row r="1852" spans="2:15" ht="20.100000000000001" customHeight="1" x14ac:dyDescent="0.2">
      <c r="B1852" s="145"/>
      <c r="C1852" s="145"/>
      <c r="D1852" s="145"/>
      <c r="E1852" s="145"/>
      <c r="F1852" s="145"/>
      <c r="G1852" s="145"/>
      <c r="H1852" s="145"/>
      <c r="I1852" s="145"/>
      <c r="J1852" s="145"/>
      <c r="K1852" s="145"/>
      <c r="L1852" s="145"/>
      <c r="M1852" s="145"/>
      <c r="N1852" s="13"/>
      <c r="O1852" s="13"/>
    </row>
    <row r="1853" spans="2:15" ht="20.100000000000001" customHeight="1" x14ac:dyDescent="0.2">
      <c r="B1853" s="145"/>
      <c r="C1853" s="145"/>
      <c r="D1853" s="145"/>
      <c r="E1853" s="145"/>
      <c r="F1853" s="145"/>
      <c r="G1853" s="145"/>
      <c r="H1853" s="145"/>
      <c r="I1853" s="145"/>
      <c r="J1853" s="145"/>
      <c r="K1853" s="145"/>
      <c r="L1853" s="145"/>
      <c r="M1853" s="145"/>
      <c r="N1853" s="13"/>
      <c r="O1853" s="13"/>
    </row>
    <row r="1854" spans="2:15" ht="20.100000000000001" customHeight="1" x14ac:dyDescent="0.2">
      <c r="B1854" s="145"/>
      <c r="C1854" s="145"/>
      <c r="D1854" s="145"/>
      <c r="E1854" s="145"/>
      <c r="F1854" s="145"/>
      <c r="G1854" s="145"/>
      <c r="H1854" s="145"/>
      <c r="I1854" s="145"/>
      <c r="J1854" s="145"/>
      <c r="K1854" s="145"/>
      <c r="L1854" s="145"/>
      <c r="M1854" s="145"/>
      <c r="N1854" s="13"/>
      <c r="O1854" s="13"/>
    </row>
    <row r="1855" spans="2:15" ht="20.100000000000001" customHeight="1" x14ac:dyDescent="0.2">
      <c r="B1855" s="145"/>
      <c r="C1855" s="145"/>
      <c r="D1855" s="145"/>
      <c r="E1855" s="145"/>
      <c r="F1855" s="145"/>
      <c r="G1855" s="145"/>
      <c r="H1855" s="145"/>
      <c r="I1855" s="145"/>
      <c r="J1855" s="145"/>
      <c r="K1855" s="145"/>
      <c r="L1855" s="145"/>
      <c r="M1855" s="145"/>
      <c r="N1855" s="13"/>
      <c r="O1855" s="13"/>
    </row>
    <row r="1856" spans="2:15" ht="20.100000000000001" customHeight="1" x14ac:dyDescent="0.2">
      <c r="B1856" s="145"/>
      <c r="C1856" s="145"/>
      <c r="D1856" s="145"/>
      <c r="E1856" s="145"/>
      <c r="F1856" s="145"/>
      <c r="G1856" s="145"/>
      <c r="H1856" s="145"/>
      <c r="I1856" s="145"/>
      <c r="J1856" s="145"/>
      <c r="K1856" s="145"/>
      <c r="L1856" s="145"/>
      <c r="M1856" s="145"/>
      <c r="N1856" s="13"/>
      <c r="O1856" s="13"/>
    </row>
    <row r="1857" spans="2:15" ht="20.100000000000001" customHeight="1" x14ac:dyDescent="0.2">
      <c r="B1857" s="145"/>
      <c r="C1857" s="145"/>
      <c r="D1857" s="145"/>
      <c r="E1857" s="145"/>
      <c r="F1857" s="145"/>
      <c r="G1857" s="145"/>
      <c r="H1857" s="145"/>
      <c r="I1857" s="145"/>
      <c r="J1857" s="145"/>
      <c r="K1857" s="145"/>
      <c r="L1857" s="145"/>
      <c r="M1857" s="145"/>
      <c r="N1857" s="13"/>
      <c r="O1857" s="13"/>
    </row>
    <row r="1858" spans="2:15" ht="20.100000000000001" customHeight="1" x14ac:dyDescent="0.2">
      <c r="B1858" s="145"/>
      <c r="C1858" s="145"/>
      <c r="D1858" s="145"/>
      <c r="E1858" s="145"/>
      <c r="F1858" s="145"/>
      <c r="G1858" s="145"/>
      <c r="H1858" s="145"/>
      <c r="I1858" s="145"/>
      <c r="J1858" s="145"/>
      <c r="K1858" s="145"/>
      <c r="L1858" s="145"/>
      <c r="M1858" s="145"/>
      <c r="N1858" s="13"/>
      <c r="O1858" s="13"/>
    </row>
    <row r="1859" spans="2:15" ht="20.100000000000001" customHeight="1" x14ac:dyDescent="0.2">
      <c r="B1859" s="145"/>
      <c r="C1859" s="145"/>
      <c r="D1859" s="145"/>
      <c r="E1859" s="145"/>
      <c r="F1859" s="145"/>
      <c r="G1859" s="145"/>
      <c r="H1859" s="145"/>
      <c r="I1859" s="145"/>
      <c r="J1859" s="145"/>
      <c r="K1859" s="145"/>
      <c r="L1859" s="145"/>
      <c r="M1859" s="145"/>
      <c r="N1859" s="13"/>
      <c r="O1859" s="13"/>
    </row>
    <row r="1860" spans="2:15" ht="20.100000000000001" customHeight="1" x14ac:dyDescent="0.2">
      <c r="B1860" s="172"/>
      <c r="C1860" s="172"/>
      <c r="D1860" s="172"/>
      <c r="E1860" s="172"/>
      <c r="F1860" s="172"/>
      <c r="G1860" s="172"/>
      <c r="H1860" s="172"/>
      <c r="I1860" s="172"/>
      <c r="J1860" s="172"/>
      <c r="K1860" s="172"/>
      <c r="L1860" s="172"/>
      <c r="M1860" s="172"/>
      <c r="N1860" s="13"/>
      <c r="O1860" s="13"/>
    </row>
    <row r="1861" spans="2:15" ht="20.100000000000001" customHeight="1" x14ac:dyDescent="0.2">
      <c r="B1861" s="172"/>
      <c r="C1861" s="172"/>
      <c r="D1861" s="172"/>
      <c r="E1861" s="172"/>
      <c r="F1861" s="172"/>
      <c r="G1861" s="172"/>
      <c r="H1861" s="172"/>
      <c r="I1861" s="172"/>
      <c r="J1861" s="172"/>
      <c r="K1861" s="172"/>
      <c r="L1861" s="172"/>
      <c r="M1861" s="172"/>
      <c r="N1861" s="13"/>
      <c r="O1861" s="13"/>
    </row>
    <row r="1862" spans="2:15" ht="20.100000000000001" customHeight="1" x14ac:dyDescent="0.2">
      <c r="B1862" s="172"/>
      <c r="C1862" s="172"/>
      <c r="D1862" s="172"/>
      <c r="E1862" s="172"/>
      <c r="F1862" s="172"/>
      <c r="G1862" s="172"/>
      <c r="H1862" s="172"/>
      <c r="I1862" s="172"/>
      <c r="J1862" s="172"/>
      <c r="K1862" s="172"/>
      <c r="L1862" s="172"/>
      <c r="M1862" s="172"/>
      <c r="N1862" s="13"/>
      <c r="O1862" s="13"/>
    </row>
    <row r="1863" spans="2:15" ht="20.100000000000001" customHeight="1" x14ac:dyDescent="0.2">
      <c r="B1863" s="172"/>
      <c r="C1863" s="172"/>
      <c r="D1863" s="172"/>
      <c r="E1863" s="172"/>
      <c r="F1863" s="172"/>
      <c r="G1863" s="172"/>
      <c r="H1863" s="172"/>
      <c r="I1863" s="172"/>
      <c r="J1863" s="172"/>
      <c r="K1863" s="172"/>
      <c r="L1863" s="172"/>
      <c r="M1863" s="172"/>
      <c r="N1863" s="13"/>
      <c r="O1863" s="13"/>
    </row>
    <row r="1864" spans="2:15" ht="20.100000000000001" customHeight="1" x14ac:dyDescent="0.2">
      <c r="B1864" s="172"/>
      <c r="C1864" s="172"/>
      <c r="D1864" s="172"/>
      <c r="E1864" s="172"/>
      <c r="F1864" s="172"/>
      <c r="G1864" s="172"/>
      <c r="H1864" s="172"/>
      <c r="I1864" s="172"/>
      <c r="J1864" s="172"/>
      <c r="K1864" s="172"/>
      <c r="L1864" s="172"/>
      <c r="M1864" s="172"/>
      <c r="N1864" s="13"/>
      <c r="O1864" s="13"/>
    </row>
    <row r="1865" spans="2:15" ht="20.100000000000001" customHeight="1" x14ac:dyDescent="0.2">
      <c r="B1865" s="172"/>
      <c r="C1865" s="172"/>
      <c r="D1865" s="172"/>
      <c r="E1865" s="172"/>
      <c r="F1865" s="172"/>
      <c r="G1865" s="172"/>
      <c r="H1865" s="172"/>
      <c r="I1865" s="172"/>
      <c r="J1865" s="172"/>
      <c r="K1865" s="172"/>
      <c r="L1865" s="172"/>
      <c r="M1865" s="172"/>
      <c r="N1865" s="13"/>
      <c r="O1865" s="13"/>
    </row>
    <row r="1866" spans="2:15" ht="20.100000000000001" customHeight="1" x14ac:dyDescent="0.2">
      <c r="B1866" s="172"/>
      <c r="C1866" s="172"/>
      <c r="D1866" s="172"/>
      <c r="E1866" s="172"/>
      <c r="F1866" s="172"/>
      <c r="G1866" s="172"/>
      <c r="H1866" s="172"/>
      <c r="I1866" s="172"/>
      <c r="J1866" s="172"/>
      <c r="K1866" s="172"/>
      <c r="L1866" s="172"/>
      <c r="M1866" s="172"/>
      <c r="N1866" s="13"/>
      <c r="O1866" s="13"/>
    </row>
    <row r="1867" spans="2:15" ht="20.100000000000001" customHeight="1" x14ac:dyDescent="0.2">
      <c r="B1867" s="172"/>
      <c r="C1867" s="172"/>
      <c r="D1867" s="172"/>
      <c r="E1867" s="172"/>
      <c r="F1867" s="172"/>
      <c r="G1867" s="172"/>
      <c r="H1867" s="172"/>
      <c r="I1867" s="172"/>
      <c r="J1867" s="172"/>
      <c r="K1867" s="172"/>
      <c r="L1867" s="172"/>
      <c r="M1867" s="172"/>
      <c r="N1867" s="13"/>
      <c r="O1867" s="13"/>
    </row>
    <row r="1868" spans="2:15" ht="20.100000000000001" customHeight="1" x14ac:dyDescent="0.2">
      <c r="B1868" s="172"/>
      <c r="C1868" s="172"/>
      <c r="D1868" s="172"/>
      <c r="E1868" s="172"/>
      <c r="F1868" s="172"/>
      <c r="G1868" s="172"/>
      <c r="H1868" s="172"/>
      <c r="I1868" s="172"/>
      <c r="J1868" s="172"/>
      <c r="K1868" s="172"/>
      <c r="L1868" s="172"/>
      <c r="M1868" s="172"/>
      <c r="N1868" s="13"/>
      <c r="O1868" s="13"/>
    </row>
    <row r="1869" spans="2:15" ht="20.100000000000001" customHeight="1" x14ac:dyDescent="0.2">
      <c r="B1869" s="172"/>
      <c r="C1869" s="172"/>
      <c r="D1869" s="172"/>
      <c r="E1869" s="172"/>
      <c r="F1869" s="172"/>
      <c r="G1869" s="172"/>
      <c r="H1869" s="172"/>
      <c r="I1869" s="172"/>
      <c r="J1869" s="172"/>
      <c r="K1869" s="172"/>
      <c r="L1869" s="172"/>
      <c r="M1869" s="172"/>
      <c r="N1869" s="13"/>
      <c r="O1869" s="13"/>
    </row>
    <row r="1870" spans="2:15" ht="20.100000000000001" customHeight="1" x14ac:dyDescent="0.2">
      <c r="B1870" s="172"/>
      <c r="C1870" s="172"/>
      <c r="D1870" s="172"/>
      <c r="E1870" s="172"/>
      <c r="F1870" s="172"/>
      <c r="G1870" s="172"/>
      <c r="H1870" s="172"/>
      <c r="I1870" s="172"/>
      <c r="J1870" s="172"/>
      <c r="K1870" s="172"/>
      <c r="L1870" s="172"/>
      <c r="M1870" s="172"/>
      <c r="N1870" s="13"/>
      <c r="O1870" s="13"/>
    </row>
    <row r="1871" spans="2:15" ht="20.100000000000001" customHeight="1" x14ac:dyDescent="0.2">
      <c r="B1871" s="172"/>
      <c r="C1871" s="172"/>
      <c r="D1871" s="172"/>
      <c r="E1871" s="172"/>
      <c r="F1871" s="172"/>
      <c r="G1871" s="172"/>
      <c r="H1871" s="172"/>
      <c r="I1871" s="172"/>
      <c r="J1871" s="172"/>
      <c r="K1871" s="172"/>
      <c r="L1871" s="172"/>
      <c r="M1871" s="172"/>
      <c r="N1871" s="13"/>
      <c r="O1871" s="13"/>
    </row>
    <row r="1872" spans="2:15" ht="20.100000000000001" customHeight="1" x14ac:dyDescent="0.2">
      <c r="B1872" s="172"/>
      <c r="C1872" s="172"/>
      <c r="D1872" s="172"/>
      <c r="E1872" s="172"/>
      <c r="F1872" s="172"/>
      <c r="G1872" s="172"/>
      <c r="H1872" s="172"/>
      <c r="I1872" s="172"/>
      <c r="J1872" s="172"/>
      <c r="K1872" s="172"/>
      <c r="L1872" s="172"/>
      <c r="M1872" s="172"/>
      <c r="N1872" s="13"/>
      <c r="O1872" s="13"/>
    </row>
    <row r="1873" spans="2:15" ht="20.100000000000001" customHeight="1" x14ac:dyDescent="0.2">
      <c r="B1873" s="172"/>
      <c r="C1873" s="172"/>
      <c r="D1873" s="172"/>
      <c r="E1873" s="172"/>
      <c r="F1873" s="172"/>
      <c r="G1873" s="172"/>
      <c r="H1873" s="172"/>
      <c r="I1873" s="172"/>
      <c r="J1873" s="172"/>
      <c r="K1873" s="172"/>
      <c r="L1873" s="172"/>
      <c r="M1873" s="172"/>
      <c r="N1873" s="13"/>
      <c r="O1873" s="13"/>
    </row>
    <row r="1874" spans="2:15" ht="20.100000000000001" customHeight="1" x14ac:dyDescent="0.2">
      <c r="B1874" s="172"/>
      <c r="C1874" s="172"/>
      <c r="D1874" s="172"/>
      <c r="E1874" s="172"/>
      <c r="F1874" s="172"/>
      <c r="G1874" s="172"/>
      <c r="H1874" s="172"/>
      <c r="I1874" s="172"/>
      <c r="J1874" s="172"/>
      <c r="K1874" s="172"/>
      <c r="L1874" s="172"/>
      <c r="M1874" s="172"/>
      <c r="N1874" s="13"/>
      <c r="O1874" s="13"/>
    </row>
    <row r="1875" spans="2:15" ht="20.100000000000001" customHeight="1" x14ac:dyDescent="0.2">
      <c r="B1875" s="172"/>
      <c r="C1875" s="172"/>
      <c r="D1875" s="172"/>
      <c r="E1875" s="172"/>
      <c r="F1875" s="172"/>
      <c r="G1875" s="172"/>
      <c r="H1875" s="172"/>
      <c r="I1875" s="172"/>
      <c r="J1875" s="172"/>
      <c r="K1875" s="172"/>
      <c r="L1875" s="172"/>
      <c r="M1875" s="172"/>
      <c r="N1875" s="13"/>
      <c r="O1875" s="13"/>
    </row>
    <row r="1876" spans="2:15" ht="20.100000000000001" customHeight="1" x14ac:dyDescent="0.2">
      <c r="B1876" s="172"/>
      <c r="C1876" s="172"/>
      <c r="D1876" s="172"/>
      <c r="E1876" s="172"/>
      <c r="F1876" s="172"/>
      <c r="G1876" s="172"/>
      <c r="H1876" s="172"/>
      <c r="I1876" s="172"/>
      <c r="J1876" s="172"/>
      <c r="K1876" s="172"/>
      <c r="L1876" s="172"/>
      <c r="M1876" s="172"/>
      <c r="N1876" s="13"/>
      <c r="O1876" s="13"/>
    </row>
    <row r="1877" spans="2:15" ht="20.100000000000001" customHeight="1" x14ac:dyDescent="0.2">
      <c r="B1877" s="172"/>
      <c r="C1877" s="172"/>
      <c r="D1877" s="172"/>
      <c r="E1877" s="172"/>
      <c r="F1877" s="172"/>
      <c r="G1877" s="172"/>
      <c r="H1877" s="172"/>
      <c r="I1877" s="172"/>
      <c r="J1877" s="172"/>
      <c r="K1877" s="172"/>
      <c r="L1877" s="172"/>
      <c r="M1877" s="172"/>
      <c r="N1877" s="13"/>
      <c r="O1877" s="13"/>
    </row>
    <row r="1878" spans="2:15" ht="20.100000000000001" customHeight="1" x14ac:dyDescent="0.2">
      <c r="B1878" s="172"/>
      <c r="C1878" s="172"/>
      <c r="D1878" s="172"/>
      <c r="E1878" s="172"/>
      <c r="F1878" s="172"/>
      <c r="G1878" s="172"/>
      <c r="H1878" s="172"/>
      <c r="I1878" s="172"/>
      <c r="J1878" s="172"/>
      <c r="K1878" s="172"/>
      <c r="L1878" s="172"/>
      <c r="M1878" s="172"/>
      <c r="N1878" s="13"/>
      <c r="O1878" s="13"/>
    </row>
    <row r="1879" spans="2:15" ht="20.100000000000001" customHeight="1" x14ac:dyDescent="0.2">
      <c r="B1879" s="172"/>
      <c r="C1879" s="172"/>
      <c r="D1879" s="172"/>
      <c r="E1879" s="172"/>
      <c r="F1879" s="172"/>
      <c r="G1879" s="172"/>
      <c r="H1879" s="172"/>
      <c r="I1879" s="172"/>
      <c r="J1879" s="172"/>
      <c r="K1879" s="172"/>
      <c r="L1879" s="172"/>
      <c r="M1879" s="172"/>
      <c r="N1879" s="13"/>
      <c r="O1879" s="13"/>
    </row>
    <row r="1880" spans="2:15" ht="20.100000000000001" customHeight="1" x14ac:dyDescent="0.2">
      <c r="B1880" s="172"/>
      <c r="C1880" s="172"/>
      <c r="D1880" s="172"/>
      <c r="E1880" s="172"/>
      <c r="F1880" s="172"/>
      <c r="G1880" s="172"/>
      <c r="H1880" s="172"/>
      <c r="I1880" s="172"/>
      <c r="J1880" s="172"/>
      <c r="K1880" s="172"/>
      <c r="L1880" s="172"/>
      <c r="M1880" s="172"/>
      <c r="N1880" s="13"/>
      <c r="O1880" s="13"/>
    </row>
    <row r="1881" spans="2:15" ht="20.100000000000001" customHeight="1" x14ac:dyDescent="0.2">
      <c r="B1881" s="172"/>
      <c r="C1881" s="172"/>
      <c r="D1881" s="172"/>
      <c r="E1881" s="172"/>
      <c r="F1881" s="172"/>
      <c r="G1881" s="172"/>
      <c r="H1881" s="172"/>
      <c r="I1881" s="172"/>
      <c r="J1881" s="172"/>
      <c r="K1881" s="172"/>
      <c r="L1881" s="172"/>
      <c r="M1881" s="172"/>
      <c r="N1881" s="13"/>
      <c r="O1881" s="13"/>
    </row>
    <row r="1882" spans="2:15" ht="20.100000000000001" customHeight="1" x14ac:dyDescent="0.2">
      <c r="B1882" s="172"/>
      <c r="C1882" s="172"/>
      <c r="D1882" s="172"/>
      <c r="E1882" s="172"/>
      <c r="F1882" s="172"/>
      <c r="G1882" s="172"/>
      <c r="H1882" s="172"/>
      <c r="I1882" s="172"/>
      <c r="J1882" s="172"/>
      <c r="K1882" s="172"/>
      <c r="L1882" s="172"/>
      <c r="M1882" s="172"/>
      <c r="N1882" s="13"/>
      <c r="O1882" s="13"/>
    </row>
    <row r="1883" spans="2:15" ht="20.100000000000001" customHeight="1" x14ac:dyDescent="0.2">
      <c r="B1883" s="172"/>
      <c r="C1883" s="172"/>
      <c r="D1883" s="172"/>
      <c r="E1883" s="172"/>
      <c r="F1883" s="172"/>
      <c r="G1883" s="172"/>
      <c r="H1883" s="172"/>
      <c r="I1883" s="172"/>
      <c r="J1883" s="172"/>
      <c r="K1883" s="172"/>
      <c r="L1883" s="172"/>
      <c r="M1883" s="172"/>
      <c r="N1883" s="13"/>
      <c r="O1883" s="13"/>
    </row>
    <row r="1884" spans="2:15" ht="20.100000000000001" customHeight="1" x14ac:dyDescent="0.2">
      <c r="B1884" s="172"/>
      <c r="C1884" s="172"/>
      <c r="D1884" s="172"/>
      <c r="E1884" s="172"/>
      <c r="F1884" s="172"/>
      <c r="G1884" s="172"/>
      <c r="H1884" s="172"/>
      <c r="I1884" s="172"/>
      <c r="J1884" s="172"/>
      <c r="K1884" s="172"/>
      <c r="L1884" s="172"/>
      <c r="M1884" s="172"/>
      <c r="N1884" s="13"/>
      <c r="O1884" s="13"/>
    </row>
    <row r="1885" spans="2:15" ht="20.100000000000001" customHeight="1" x14ac:dyDescent="0.2">
      <c r="B1885" s="172"/>
      <c r="C1885" s="172"/>
      <c r="D1885" s="172"/>
      <c r="E1885" s="172"/>
      <c r="F1885" s="172"/>
      <c r="G1885" s="172"/>
      <c r="H1885" s="172"/>
      <c r="I1885" s="172"/>
      <c r="J1885" s="172"/>
      <c r="K1885" s="172"/>
      <c r="L1885" s="172"/>
      <c r="M1885" s="172"/>
      <c r="N1885" s="13"/>
      <c r="O1885" s="13"/>
    </row>
    <row r="1886" spans="2:15" ht="20.100000000000001" customHeight="1" x14ac:dyDescent="0.2">
      <c r="B1886" s="172"/>
      <c r="C1886" s="172"/>
      <c r="D1886" s="172"/>
      <c r="E1886" s="172"/>
      <c r="F1886" s="172"/>
      <c r="G1886" s="172"/>
      <c r="H1886" s="172"/>
      <c r="I1886" s="172"/>
      <c r="J1886" s="172"/>
      <c r="K1886" s="172"/>
      <c r="L1886" s="172"/>
      <c r="M1886" s="172"/>
      <c r="N1886" s="13"/>
      <c r="O1886" s="13"/>
    </row>
    <row r="1887" spans="2:15" ht="20.100000000000001" customHeight="1" x14ac:dyDescent="0.2">
      <c r="B1887" s="172"/>
      <c r="C1887" s="172"/>
      <c r="D1887" s="172"/>
      <c r="E1887" s="172"/>
      <c r="F1887" s="172"/>
      <c r="G1887" s="172"/>
      <c r="H1887" s="172"/>
      <c r="I1887" s="172"/>
      <c r="J1887" s="172"/>
      <c r="K1887" s="172"/>
      <c r="L1887" s="172"/>
      <c r="M1887" s="172"/>
      <c r="N1887" s="13"/>
      <c r="O1887" s="13"/>
    </row>
    <row r="1888" spans="2:15" ht="20.100000000000001" customHeight="1" x14ac:dyDescent="0.2">
      <c r="B1888" s="172"/>
      <c r="C1888" s="172"/>
      <c r="D1888" s="172"/>
      <c r="E1888" s="172"/>
      <c r="F1888" s="172"/>
      <c r="G1888" s="172"/>
      <c r="H1888" s="172"/>
      <c r="I1888" s="172"/>
      <c r="J1888" s="172"/>
      <c r="K1888" s="172"/>
      <c r="L1888" s="172"/>
      <c r="M1888" s="172"/>
      <c r="N1888" s="13"/>
      <c r="O1888" s="13"/>
    </row>
    <row r="1889" spans="2:15" ht="20.100000000000001" customHeight="1" x14ac:dyDescent="0.2">
      <c r="B1889" s="172"/>
      <c r="C1889" s="172"/>
      <c r="D1889" s="172"/>
      <c r="E1889" s="172"/>
      <c r="F1889" s="172"/>
      <c r="G1889" s="172"/>
      <c r="H1889" s="172"/>
      <c r="I1889" s="172"/>
      <c r="J1889" s="172"/>
      <c r="K1889" s="172"/>
      <c r="L1889" s="172"/>
      <c r="M1889" s="172"/>
      <c r="N1889" s="13"/>
      <c r="O1889" s="13"/>
    </row>
    <row r="1890" spans="2:15" ht="20.100000000000001" customHeight="1" x14ac:dyDescent="0.2">
      <c r="B1890" s="172"/>
      <c r="C1890" s="172"/>
      <c r="D1890" s="172"/>
      <c r="E1890" s="172"/>
      <c r="F1890" s="172"/>
      <c r="G1890" s="172"/>
      <c r="H1890" s="172"/>
      <c r="I1890" s="172"/>
      <c r="J1890" s="172"/>
      <c r="K1890" s="172"/>
      <c r="L1890" s="172"/>
      <c r="M1890" s="172"/>
      <c r="N1890" s="13"/>
      <c r="O1890" s="13"/>
    </row>
    <row r="1891" spans="2:15" ht="20.100000000000001" customHeight="1" x14ac:dyDescent="0.2">
      <c r="B1891" s="172"/>
      <c r="C1891" s="172"/>
      <c r="D1891" s="172"/>
      <c r="E1891" s="172"/>
      <c r="F1891" s="172"/>
      <c r="G1891" s="172"/>
      <c r="H1891" s="172"/>
      <c r="I1891" s="172"/>
      <c r="J1891" s="172"/>
      <c r="K1891" s="172"/>
      <c r="L1891" s="172"/>
      <c r="M1891" s="172"/>
      <c r="N1891" s="13"/>
      <c r="O1891" s="13"/>
    </row>
    <row r="1892" spans="2:15" ht="20.100000000000001" customHeight="1" x14ac:dyDescent="0.2">
      <c r="B1892" s="172"/>
      <c r="C1892" s="172"/>
      <c r="D1892" s="172"/>
      <c r="E1892" s="172"/>
      <c r="F1892" s="172"/>
      <c r="G1892" s="172"/>
      <c r="H1892" s="172"/>
      <c r="I1892" s="172"/>
      <c r="J1892" s="172"/>
      <c r="K1892" s="172"/>
      <c r="L1892" s="172"/>
      <c r="M1892" s="172"/>
      <c r="N1892" s="13"/>
      <c r="O1892" s="13"/>
    </row>
    <row r="1893" spans="2:15" ht="20.100000000000001" customHeight="1" x14ac:dyDescent="0.2">
      <c r="B1893" s="172"/>
      <c r="C1893" s="172"/>
      <c r="D1893" s="172"/>
      <c r="E1893" s="172"/>
      <c r="F1893" s="172"/>
      <c r="G1893" s="172"/>
      <c r="H1893" s="172"/>
      <c r="I1893" s="172"/>
      <c r="J1893" s="172"/>
      <c r="K1893" s="172"/>
      <c r="L1893" s="172"/>
      <c r="M1893" s="172"/>
      <c r="N1893" s="13"/>
      <c r="O1893" s="13"/>
    </row>
    <row r="1894" spans="2:15" ht="19.5" customHeight="1" x14ac:dyDescent="0.2">
      <c r="B1894" s="172"/>
      <c r="C1894" s="172"/>
      <c r="D1894" s="172"/>
      <c r="E1894" s="172"/>
      <c r="F1894" s="172"/>
      <c r="G1894" s="172"/>
      <c r="H1894" s="172"/>
      <c r="I1894" s="172"/>
      <c r="J1894" s="172"/>
      <c r="K1894" s="172"/>
      <c r="L1894" s="172"/>
      <c r="M1894" s="172"/>
      <c r="N1894" s="13"/>
      <c r="O1894" s="13"/>
    </row>
    <row r="1895" spans="2:15" ht="20.100000000000001" customHeight="1" x14ac:dyDescent="0.2">
      <c r="B1895" s="172"/>
      <c r="C1895" s="172"/>
      <c r="D1895" s="172"/>
      <c r="E1895" s="172"/>
      <c r="F1895" s="172"/>
      <c r="G1895" s="172"/>
      <c r="H1895" s="172"/>
      <c r="I1895" s="172"/>
      <c r="J1895" s="172"/>
      <c r="K1895" s="172"/>
      <c r="L1895" s="172"/>
      <c r="M1895" s="172"/>
      <c r="N1895" s="120"/>
      <c r="O1895" s="13"/>
    </row>
    <row r="1896" spans="2:15" ht="20.100000000000001" customHeight="1" x14ac:dyDescent="0.2">
      <c r="B1896" s="172"/>
      <c r="C1896" s="172"/>
      <c r="D1896" s="172"/>
      <c r="E1896" s="172"/>
      <c r="F1896" s="172"/>
      <c r="G1896" s="172"/>
      <c r="H1896" s="172"/>
      <c r="I1896" s="172"/>
      <c r="J1896" s="172"/>
      <c r="K1896" s="172"/>
      <c r="L1896" s="172"/>
      <c r="M1896" s="172"/>
      <c r="N1896" s="120"/>
      <c r="O1896" s="13"/>
    </row>
    <row r="1897" spans="2:15" ht="20.100000000000001" customHeight="1" x14ac:dyDescent="0.2">
      <c r="B1897" s="172"/>
      <c r="C1897" s="172"/>
      <c r="D1897" s="172"/>
      <c r="E1897" s="172"/>
      <c r="F1897" s="172"/>
      <c r="G1897" s="172"/>
      <c r="H1897" s="172"/>
      <c r="I1897" s="172"/>
      <c r="J1897" s="172"/>
      <c r="K1897" s="172"/>
      <c r="L1897" s="172"/>
      <c r="M1897" s="172"/>
      <c r="N1897" s="13"/>
      <c r="O1897" s="13"/>
    </row>
    <row r="1898" spans="2:15" ht="20.100000000000001" customHeight="1" x14ac:dyDescent="0.2">
      <c r="B1898" s="172"/>
      <c r="C1898" s="172"/>
      <c r="D1898" s="172"/>
      <c r="E1898" s="172"/>
      <c r="F1898" s="172"/>
      <c r="G1898" s="172"/>
      <c r="H1898" s="172"/>
      <c r="I1898" s="172"/>
      <c r="J1898" s="172"/>
      <c r="K1898" s="172"/>
      <c r="L1898" s="172"/>
      <c r="M1898" s="172"/>
      <c r="N1898" s="13"/>
      <c r="O1898" s="13"/>
    </row>
    <row r="1899" spans="2:15" ht="20.100000000000001" customHeight="1" x14ac:dyDescent="0.2">
      <c r="B1899" s="172"/>
      <c r="C1899" s="172"/>
      <c r="D1899" s="172"/>
      <c r="E1899" s="172"/>
      <c r="F1899" s="172"/>
      <c r="G1899" s="172"/>
      <c r="H1899" s="172"/>
      <c r="I1899" s="172"/>
      <c r="J1899" s="172"/>
      <c r="K1899" s="172"/>
      <c r="L1899" s="172"/>
      <c r="M1899" s="172"/>
      <c r="N1899" s="13"/>
      <c r="O1899" s="13"/>
    </row>
    <row r="1900" spans="2:15" ht="20.100000000000001" customHeight="1" x14ac:dyDescent="0.2">
      <c r="B1900" s="172"/>
      <c r="C1900" s="172"/>
      <c r="D1900" s="172"/>
      <c r="E1900" s="172"/>
      <c r="F1900" s="172"/>
      <c r="G1900" s="172"/>
      <c r="H1900" s="172"/>
      <c r="I1900" s="172"/>
      <c r="J1900" s="172"/>
      <c r="K1900" s="172"/>
      <c r="L1900" s="172"/>
      <c r="M1900" s="172"/>
      <c r="N1900" s="13"/>
      <c r="O1900" s="13"/>
    </row>
    <row r="1901" spans="2:15" ht="20.100000000000001" customHeight="1" x14ac:dyDescent="0.2">
      <c r="B1901" s="172"/>
      <c r="C1901" s="172"/>
      <c r="D1901" s="172"/>
      <c r="E1901" s="172"/>
      <c r="F1901" s="172"/>
      <c r="G1901" s="172"/>
      <c r="H1901" s="172"/>
      <c r="I1901" s="172"/>
      <c r="J1901" s="172"/>
      <c r="K1901" s="172"/>
      <c r="L1901" s="172"/>
      <c r="M1901" s="172"/>
      <c r="N1901" s="13"/>
      <c r="O1901" s="13"/>
    </row>
    <row r="1902" spans="2:15" ht="20.100000000000001" customHeight="1" x14ac:dyDescent="0.2">
      <c r="B1902" s="172"/>
      <c r="C1902" s="172"/>
      <c r="D1902" s="172"/>
      <c r="E1902" s="172"/>
      <c r="F1902" s="172"/>
      <c r="G1902" s="172"/>
      <c r="H1902" s="172"/>
      <c r="I1902" s="172"/>
      <c r="J1902" s="172"/>
      <c r="K1902" s="172"/>
      <c r="L1902" s="172"/>
      <c r="M1902" s="172"/>
      <c r="N1902" s="13"/>
      <c r="O1902" s="13"/>
    </row>
    <row r="1903" spans="2:15" ht="20.100000000000001" customHeight="1" x14ac:dyDescent="0.2">
      <c r="B1903" s="172"/>
      <c r="C1903" s="172"/>
      <c r="D1903" s="172"/>
      <c r="E1903" s="172"/>
      <c r="F1903" s="172"/>
      <c r="G1903" s="172"/>
      <c r="H1903" s="172"/>
      <c r="I1903" s="172"/>
      <c r="J1903" s="172"/>
      <c r="K1903" s="172"/>
      <c r="L1903" s="172"/>
      <c r="M1903" s="172"/>
      <c r="N1903" s="13"/>
      <c r="O1903" s="13"/>
    </row>
    <row r="1904" spans="2:15" ht="30" customHeight="1" x14ac:dyDescent="0.2">
      <c r="B1904" s="172"/>
      <c r="C1904" s="172"/>
      <c r="D1904" s="172"/>
      <c r="E1904" s="172"/>
      <c r="F1904" s="172"/>
      <c r="G1904" s="172"/>
      <c r="H1904" s="172"/>
      <c r="I1904" s="172"/>
      <c r="J1904" s="172"/>
      <c r="K1904" s="172"/>
      <c r="L1904" s="172"/>
      <c r="M1904" s="172"/>
      <c r="N1904" s="13"/>
      <c r="O1904" s="13"/>
    </row>
    <row r="1905" spans="2:15" ht="30" customHeight="1" x14ac:dyDescent="0.2">
      <c r="B1905" s="173"/>
      <c r="C1905" s="173"/>
      <c r="D1905" s="173"/>
      <c r="E1905" s="173"/>
      <c r="F1905" s="173"/>
      <c r="G1905" s="173"/>
      <c r="H1905" s="173"/>
      <c r="I1905" s="173"/>
      <c r="J1905" s="173"/>
      <c r="K1905" s="173"/>
      <c r="L1905" s="173"/>
      <c r="M1905" s="173"/>
      <c r="N1905" s="121"/>
      <c r="O1905" s="13"/>
    </row>
    <row r="1906" spans="2:15" ht="30" customHeight="1" x14ac:dyDescent="0.2">
      <c r="B1906" s="174" t="s">
        <v>115</v>
      </c>
      <c r="C1906" s="174"/>
      <c r="D1906" s="174"/>
      <c r="E1906" s="174"/>
      <c r="F1906" s="174"/>
      <c r="G1906" s="174"/>
      <c r="H1906" s="174"/>
      <c r="I1906" s="174"/>
      <c r="J1906" s="174"/>
      <c r="K1906" s="174"/>
      <c r="L1906" s="174"/>
      <c r="M1906" s="174"/>
      <c r="N1906" s="122"/>
      <c r="O1906" s="13"/>
    </row>
    <row r="1907" spans="2:15" ht="30" customHeight="1" x14ac:dyDescent="0.2">
      <c r="B1907" s="172"/>
      <c r="C1907" s="172"/>
      <c r="D1907" s="172"/>
      <c r="E1907" s="172"/>
      <c r="F1907" s="172"/>
      <c r="G1907" s="172"/>
      <c r="H1907" s="172"/>
      <c r="I1907" s="172"/>
      <c r="J1907" s="172"/>
      <c r="K1907" s="172"/>
      <c r="L1907" s="172"/>
      <c r="M1907" s="172"/>
      <c r="N1907" s="13"/>
      <c r="O1907" s="13"/>
    </row>
    <row r="1908" spans="2:15" ht="20.100000000000001" customHeight="1" x14ac:dyDescent="0.2"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</row>
    <row r="1909" spans="2:15" ht="20.100000000000001" customHeight="1" x14ac:dyDescent="0.2"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</row>
    <row r="1910" spans="2:15" ht="20.100000000000001" customHeight="1" x14ac:dyDescent="0.2"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</row>
    <row r="1911" spans="2:15" ht="20.100000000000001" customHeight="1" x14ac:dyDescent="0.2"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</row>
    <row r="1912" spans="2:15" ht="20.100000000000001" customHeight="1" x14ac:dyDescent="0.2"/>
    <row r="1913" spans="2:15" ht="20.100000000000001" customHeight="1" x14ac:dyDescent="0.2"/>
    <row r="1914" spans="2:15" ht="20.100000000000001" customHeight="1" x14ac:dyDescent="0.2"/>
    <row r="1915" spans="2:15" ht="20.100000000000001" customHeight="1" x14ac:dyDescent="0.2"/>
    <row r="1916" spans="2:15" ht="20.100000000000001" customHeight="1" x14ac:dyDescent="0.2"/>
    <row r="1917" spans="2:15" ht="20.100000000000001" customHeight="1" x14ac:dyDescent="0.2"/>
    <row r="1918" spans="2:15" ht="20.100000000000001" customHeight="1" x14ac:dyDescent="0.2"/>
    <row r="1919" spans="2:15" ht="20.100000000000001" customHeight="1" x14ac:dyDescent="0.2"/>
    <row r="1920" spans="2:15" ht="20.100000000000001" customHeight="1" x14ac:dyDescent="0.2"/>
    <row r="1921" ht="20.100000000000001" customHeight="1" x14ac:dyDescent="0.2"/>
    <row r="1922" ht="20.100000000000001" customHeight="1" x14ac:dyDescent="0.2"/>
    <row r="1923" ht="20.100000000000001" customHeight="1" x14ac:dyDescent="0.2"/>
    <row r="1924" ht="20.100000000000001" customHeight="1" x14ac:dyDescent="0.2"/>
    <row r="1925" ht="20.100000000000001" customHeight="1" x14ac:dyDescent="0.2"/>
    <row r="1926" ht="20.100000000000001" customHeight="1" x14ac:dyDescent="0.2"/>
  </sheetData>
  <sortState ref="B295:C308">
    <sortCondition descending="1" ref="C295:C308"/>
  </sortState>
  <mergeCells count="651">
    <mergeCell ref="B1186:M1186"/>
    <mergeCell ref="C982:D982"/>
    <mergeCell ref="I982:J982"/>
    <mergeCell ref="E982:F982"/>
    <mergeCell ref="G982:H982"/>
    <mergeCell ref="C981:D981"/>
    <mergeCell ref="E1124:F1124"/>
    <mergeCell ref="G1124:H1124"/>
    <mergeCell ref="C1093:D1093"/>
    <mergeCell ref="E1093:F1093"/>
    <mergeCell ref="G1093:H1093"/>
    <mergeCell ref="I1107:J1107"/>
    <mergeCell ref="C1026:D1026"/>
    <mergeCell ref="E1026:F1026"/>
    <mergeCell ref="G1026:H1026"/>
    <mergeCell ref="I1026:J1026"/>
    <mergeCell ref="F1062:H1062"/>
    <mergeCell ref="B1089:H1089"/>
    <mergeCell ref="B1061:J1061"/>
    <mergeCell ref="I1023:J1023"/>
    <mergeCell ref="B1022:J1022"/>
    <mergeCell ref="I981:J981"/>
    <mergeCell ref="C1127:D1127"/>
    <mergeCell ref="C1107:D1107"/>
    <mergeCell ref="I899:J899"/>
    <mergeCell ref="G899:H899"/>
    <mergeCell ref="C898:D898"/>
    <mergeCell ref="I897:J897"/>
    <mergeCell ref="I898:J898"/>
    <mergeCell ref="E898:F898"/>
    <mergeCell ref="G898:H898"/>
    <mergeCell ref="C964:D964"/>
    <mergeCell ref="E964:F964"/>
    <mergeCell ref="G964:H964"/>
    <mergeCell ref="B960:M960"/>
    <mergeCell ref="B934:J934"/>
    <mergeCell ref="G745:H745"/>
    <mergeCell ref="C744:D744"/>
    <mergeCell ref="C935:E935"/>
    <mergeCell ref="F935:H935"/>
    <mergeCell ref="C899:D899"/>
    <mergeCell ref="E899:F899"/>
    <mergeCell ref="G897:H897"/>
    <mergeCell ref="G729:H729"/>
    <mergeCell ref="G743:H743"/>
    <mergeCell ref="C856:D856"/>
    <mergeCell ref="E856:F856"/>
    <mergeCell ref="G856:H856"/>
    <mergeCell ref="C839:D839"/>
    <mergeCell ref="E745:F745"/>
    <mergeCell ref="E744:F744"/>
    <mergeCell ref="G744:H744"/>
    <mergeCell ref="C745:D745"/>
    <mergeCell ref="E853:F853"/>
    <mergeCell ref="G853:H853"/>
    <mergeCell ref="G896:H896"/>
    <mergeCell ref="G873:H873"/>
    <mergeCell ref="C896:D896"/>
    <mergeCell ref="C871:D871"/>
    <mergeCell ref="E871:F871"/>
    <mergeCell ref="B386:L386"/>
    <mergeCell ref="B410:L410"/>
    <mergeCell ref="C428:D428"/>
    <mergeCell ref="E428:F428"/>
    <mergeCell ref="C429:D429"/>
    <mergeCell ref="E429:F429"/>
    <mergeCell ref="G429:H429"/>
    <mergeCell ref="G428:H428"/>
    <mergeCell ref="I599:J599"/>
    <mergeCell ref="E599:F599"/>
    <mergeCell ref="G599:H599"/>
    <mergeCell ref="B579:M579"/>
    <mergeCell ref="C584:D584"/>
    <mergeCell ref="E584:F584"/>
    <mergeCell ref="C427:D427"/>
    <mergeCell ref="E427:F427"/>
    <mergeCell ref="G427:H427"/>
    <mergeCell ref="G399:H399"/>
    <mergeCell ref="B424:M424"/>
    <mergeCell ref="C554:E554"/>
    <mergeCell ref="F554:H554"/>
    <mergeCell ref="B551:L551"/>
    <mergeCell ref="B511:L511"/>
    <mergeCell ref="E490:F490"/>
    <mergeCell ref="B1626:M1626"/>
    <mergeCell ref="B1654:M1654"/>
    <mergeCell ref="B1659:B1660"/>
    <mergeCell ref="B1661:B1662"/>
    <mergeCell ref="B1657:B1658"/>
    <mergeCell ref="C1445:D1445"/>
    <mergeCell ref="C1446:D1446"/>
    <mergeCell ref="C1447:D1447"/>
    <mergeCell ref="C1448:D1448"/>
    <mergeCell ref="C1449:D1449"/>
    <mergeCell ref="C1450:D1450"/>
    <mergeCell ref="C1454:D1454"/>
    <mergeCell ref="C1455:D1455"/>
    <mergeCell ref="C1456:D1456"/>
    <mergeCell ref="C1457:D1457"/>
    <mergeCell ref="B1454:B1455"/>
    <mergeCell ref="B1456:B1457"/>
    <mergeCell ref="K1628:L1628"/>
    <mergeCell ref="G1503:H1503"/>
    <mergeCell ref="I1503:J1503"/>
    <mergeCell ref="B1444:B1445"/>
    <mergeCell ref="B1446:B1447"/>
    <mergeCell ref="G1628:H1628"/>
    <mergeCell ref="I1628:J1628"/>
    <mergeCell ref="B1214:M1214"/>
    <mergeCell ref="B1248:M1248"/>
    <mergeCell ref="B1311:M1311"/>
    <mergeCell ref="C1220:D1220"/>
    <mergeCell ref="E1220:F1220"/>
    <mergeCell ref="C1110:D1110"/>
    <mergeCell ref="E1110:F1110"/>
    <mergeCell ref="G1110:H1110"/>
    <mergeCell ref="I1110:J1110"/>
    <mergeCell ref="B1123:H1123"/>
    <mergeCell ref="C1124:D1124"/>
    <mergeCell ref="G1280:H1280"/>
    <mergeCell ref="I1280:J1280"/>
    <mergeCell ref="B1276:J1276"/>
    <mergeCell ref="G1237:H1237"/>
    <mergeCell ref="I1237:J1237"/>
    <mergeCell ref="B1188:J1188"/>
    <mergeCell ref="C1189:E1189"/>
    <mergeCell ref="C1237:D1237"/>
    <mergeCell ref="E1237:F1237"/>
    <mergeCell ref="C1254:D1254"/>
    <mergeCell ref="E1254:F1254"/>
    <mergeCell ref="G1254:H1254"/>
    <mergeCell ref="B1184:M1184"/>
    <mergeCell ref="B1763:C1764"/>
    <mergeCell ref="D1763:L1764"/>
    <mergeCell ref="B1702:B1703"/>
    <mergeCell ref="B1663:B1664"/>
    <mergeCell ref="G602:H602"/>
    <mergeCell ref="C583:D583"/>
    <mergeCell ref="E583:F583"/>
    <mergeCell ref="G583:H583"/>
    <mergeCell ref="G644:H644"/>
    <mergeCell ref="E643:F643"/>
    <mergeCell ref="C1444:D1444"/>
    <mergeCell ref="B867:M867"/>
    <mergeCell ref="E873:F873"/>
    <mergeCell ref="B869:H869"/>
    <mergeCell ref="C870:D870"/>
    <mergeCell ref="E870:F870"/>
    <mergeCell ref="G870:H870"/>
    <mergeCell ref="B895:J895"/>
    <mergeCell ref="I896:J896"/>
    <mergeCell ref="C873:D873"/>
    <mergeCell ref="E896:F896"/>
    <mergeCell ref="B1698:B1699"/>
    <mergeCell ref="B1700:B1701"/>
    <mergeCell ref="E1218:F1218"/>
    <mergeCell ref="B1782:C1783"/>
    <mergeCell ref="D1782:L1783"/>
    <mergeCell ref="B1784:C1785"/>
    <mergeCell ref="B1765:C1766"/>
    <mergeCell ref="D1765:L1766"/>
    <mergeCell ref="B1772:C1773"/>
    <mergeCell ref="D1772:L1773"/>
    <mergeCell ref="B1774:C1775"/>
    <mergeCell ref="B1776:C1777"/>
    <mergeCell ref="D1776:L1777"/>
    <mergeCell ref="B1778:C1779"/>
    <mergeCell ref="D1778:L1779"/>
    <mergeCell ref="D1774:M1775"/>
    <mergeCell ref="K1567:L1567"/>
    <mergeCell ref="B1628:B1629"/>
    <mergeCell ref="C1628:D1628"/>
    <mergeCell ref="E1628:F1628"/>
    <mergeCell ref="B1579:L1579"/>
    <mergeCell ref="E1567:F1567"/>
    <mergeCell ref="B1567:B1568"/>
    <mergeCell ref="C1567:D1567"/>
    <mergeCell ref="D1784:M1785"/>
    <mergeCell ref="B1665:B1666"/>
    <mergeCell ref="B1780:C1781"/>
    <mergeCell ref="D1780:L1781"/>
    <mergeCell ref="B1753:L1753"/>
    <mergeCell ref="B1754:L1754"/>
    <mergeCell ref="B1759:C1760"/>
    <mergeCell ref="D1759:L1760"/>
    <mergeCell ref="B1761:C1762"/>
    <mergeCell ref="D1761:L1762"/>
    <mergeCell ref="B1667:B1668"/>
    <mergeCell ref="B1689:M1689"/>
    <mergeCell ref="B1718:M1718"/>
    <mergeCell ref="B1692:B1693"/>
    <mergeCell ref="B1694:B1695"/>
    <mergeCell ref="B1696:B1697"/>
    <mergeCell ref="B1531:B1532"/>
    <mergeCell ref="C1531:D1531"/>
    <mergeCell ref="E1531:F1531"/>
    <mergeCell ref="G1531:H1531"/>
    <mergeCell ref="I1531:J1531"/>
    <mergeCell ref="I1567:J1567"/>
    <mergeCell ref="G1567:H1567"/>
    <mergeCell ref="B1313:M1313"/>
    <mergeCell ref="F1189:H1189"/>
    <mergeCell ref="E1219:F1219"/>
    <mergeCell ref="G1219:H1219"/>
    <mergeCell ref="C1219:D1219"/>
    <mergeCell ref="G1218:H1218"/>
    <mergeCell ref="C1218:D1218"/>
    <mergeCell ref="G1407:H1407"/>
    <mergeCell ref="B1529:M1529"/>
    <mergeCell ref="B1565:M1565"/>
    <mergeCell ref="G1404:H1404"/>
    <mergeCell ref="I1404:J1404"/>
    <mergeCell ref="C1363:D1363"/>
    <mergeCell ref="B1503:B1504"/>
    <mergeCell ref="C1407:D1407"/>
    <mergeCell ref="B1452:B1453"/>
    <mergeCell ref="C1452:D1452"/>
    <mergeCell ref="I856:J856"/>
    <mergeCell ref="B803:M803"/>
    <mergeCell ref="C853:D853"/>
    <mergeCell ref="C619:D619"/>
    <mergeCell ref="E619:F619"/>
    <mergeCell ref="G619:H619"/>
    <mergeCell ref="B679:G679"/>
    <mergeCell ref="C645:D645"/>
    <mergeCell ref="E645:F645"/>
    <mergeCell ref="G645:H645"/>
    <mergeCell ref="B680:J680"/>
    <mergeCell ref="B681:B682"/>
    <mergeCell ref="C681:E681"/>
    <mergeCell ref="I645:J645"/>
    <mergeCell ref="B678:M678"/>
    <mergeCell ref="B641:J641"/>
    <mergeCell ref="C642:D642"/>
    <mergeCell ref="E642:F642"/>
    <mergeCell ref="G642:H642"/>
    <mergeCell ref="I642:J642"/>
    <mergeCell ref="F681:H681"/>
    <mergeCell ref="G643:H643"/>
    <mergeCell ref="I643:J643"/>
    <mergeCell ref="I644:J644"/>
    <mergeCell ref="C585:D585"/>
    <mergeCell ref="E585:F585"/>
    <mergeCell ref="G585:H585"/>
    <mergeCell ref="B593:L593"/>
    <mergeCell ref="B598:J598"/>
    <mergeCell ref="C599:D599"/>
    <mergeCell ref="C602:D602"/>
    <mergeCell ref="I602:J602"/>
    <mergeCell ref="B615:H615"/>
    <mergeCell ref="I615:N615"/>
    <mergeCell ref="C600:D600"/>
    <mergeCell ref="E600:F600"/>
    <mergeCell ref="G600:H600"/>
    <mergeCell ref="I600:J600"/>
    <mergeCell ref="G490:H490"/>
    <mergeCell ref="B549:M549"/>
    <mergeCell ref="E487:F487"/>
    <mergeCell ref="C488:D488"/>
    <mergeCell ref="E488:F488"/>
    <mergeCell ref="G488:H488"/>
    <mergeCell ref="B417:L417"/>
    <mergeCell ref="E430:F430"/>
    <mergeCell ref="G430:H430"/>
    <mergeCell ref="B378:L378"/>
    <mergeCell ref="B395:J395"/>
    <mergeCell ref="C397:D397"/>
    <mergeCell ref="E397:F397"/>
    <mergeCell ref="G397:H397"/>
    <mergeCell ref="I399:J399"/>
    <mergeCell ref="I488:J488"/>
    <mergeCell ref="E489:F489"/>
    <mergeCell ref="G489:H489"/>
    <mergeCell ref="B451:L451"/>
    <mergeCell ref="B459:L459"/>
    <mergeCell ref="C396:D396"/>
    <mergeCell ref="E396:F396"/>
    <mergeCell ref="G396:H396"/>
    <mergeCell ref="I396:J396"/>
    <mergeCell ref="G487:H487"/>
    <mergeCell ref="I487:J487"/>
    <mergeCell ref="I397:J397"/>
    <mergeCell ref="B486:J486"/>
    <mergeCell ref="C430:D430"/>
    <mergeCell ref="C399:D399"/>
    <mergeCell ref="E399:F399"/>
    <mergeCell ref="B426:H426"/>
    <mergeCell ref="I426:N426"/>
    <mergeCell ref="B554:B555"/>
    <mergeCell ref="B552:G552"/>
    <mergeCell ref="C487:D487"/>
    <mergeCell ref="C490:D490"/>
    <mergeCell ref="B553:J553"/>
    <mergeCell ref="B518:L518"/>
    <mergeCell ref="I490:J490"/>
    <mergeCell ref="G1090:H1090"/>
    <mergeCell ref="C1090:D1090"/>
    <mergeCell ref="B930:M930"/>
    <mergeCell ref="B932:M932"/>
    <mergeCell ref="B994:M994"/>
    <mergeCell ref="B1057:M1057"/>
    <mergeCell ref="B1059:M1059"/>
    <mergeCell ref="G997:H997"/>
    <mergeCell ref="B935:B936"/>
    <mergeCell ref="G1023:H1023"/>
    <mergeCell ref="E1090:F1090"/>
    <mergeCell ref="B979:J979"/>
    <mergeCell ref="C582:D582"/>
    <mergeCell ref="E582:F582"/>
    <mergeCell ref="G582:H582"/>
    <mergeCell ref="B581:H581"/>
    <mergeCell ref="G770:H770"/>
    <mergeCell ref="C1453:D1453"/>
    <mergeCell ref="B1443:D1443"/>
    <mergeCell ref="E1378:F1378"/>
    <mergeCell ref="G1378:H1378"/>
    <mergeCell ref="B1375:M1375"/>
    <mergeCell ref="E1381:F1381"/>
    <mergeCell ref="G1381:H1381"/>
    <mergeCell ref="B1403:J1403"/>
    <mergeCell ref="B1377:H1377"/>
    <mergeCell ref="C1378:D1378"/>
    <mergeCell ref="I1407:J1407"/>
    <mergeCell ref="B1450:B1451"/>
    <mergeCell ref="B1448:B1449"/>
    <mergeCell ref="G1405:H1405"/>
    <mergeCell ref="I1405:J1405"/>
    <mergeCell ref="C1406:D1406"/>
    <mergeCell ref="E1406:F1406"/>
    <mergeCell ref="G1406:H1406"/>
    <mergeCell ref="I1406:J1406"/>
    <mergeCell ref="C1405:D1405"/>
    <mergeCell ref="E1405:F1405"/>
    <mergeCell ref="C1381:D1381"/>
    <mergeCell ref="C1404:D1404"/>
    <mergeCell ref="E1404:F1404"/>
    <mergeCell ref="C1503:D1503"/>
    <mergeCell ref="E1503:F1503"/>
    <mergeCell ref="C1451:D1451"/>
    <mergeCell ref="B1501:M1501"/>
    <mergeCell ref="B1438:M1438"/>
    <mergeCell ref="B1440:M1440"/>
    <mergeCell ref="E1407:F1407"/>
    <mergeCell ref="C1277:D1277"/>
    <mergeCell ref="E1277:F1277"/>
    <mergeCell ref="G1277:H1277"/>
    <mergeCell ref="C1344:D1344"/>
    <mergeCell ref="B1341:M1341"/>
    <mergeCell ref="I1277:J1277"/>
    <mergeCell ref="E1280:F1280"/>
    <mergeCell ref="E1344:F1344"/>
    <mergeCell ref="B1343:H1343"/>
    <mergeCell ref="C1280:D1280"/>
    <mergeCell ref="F1316:H1316"/>
    <mergeCell ref="I1279:J1279"/>
    <mergeCell ref="I1278:J1278"/>
    <mergeCell ref="C1279:D1279"/>
    <mergeCell ref="E1279:F1279"/>
    <mergeCell ref="G1279:H1279"/>
    <mergeCell ref="C1278:D1278"/>
    <mergeCell ref="B1250:H1250"/>
    <mergeCell ref="C1251:D1251"/>
    <mergeCell ref="B1315:J1315"/>
    <mergeCell ref="B1316:B1317"/>
    <mergeCell ref="C1316:E1316"/>
    <mergeCell ref="C1252:D1252"/>
    <mergeCell ref="E1252:F1252"/>
    <mergeCell ref="E1253:F1253"/>
    <mergeCell ref="I1024:J1024"/>
    <mergeCell ref="C1025:D1025"/>
    <mergeCell ref="E1025:F1025"/>
    <mergeCell ref="I1025:J1025"/>
    <mergeCell ref="C1091:D1091"/>
    <mergeCell ref="E1091:F1091"/>
    <mergeCell ref="G1091:H1091"/>
    <mergeCell ref="C1092:D1092"/>
    <mergeCell ref="E1092:F1092"/>
    <mergeCell ref="G1092:H1092"/>
    <mergeCell ref="E1107:F1107"/>
    <mergeCell ref="E1127:F1127"/>
    <mergeCell ref="G1127:H1127"/>
    <mergeCell ref="E1150:F1150"/>
    <mergeCell ref="G1150:H1150"/>
    <mergeCell ref="B1149:J1149"/>
    <mergeCell ref="B1062:B1063"/>
    <mergeCell ref="C1062:E1062"/>
    <mergeCell ref="G1107:H1107"/>
    <mergeCell ref="B1087:M1087"/>
    <mergeCell ref="B1106:J1106"/>
    <mergeCell ref="B742:H742"/>
    <mergeCell ref="I772:J772"/>
    <mergeCell ref="C772:D772"/>
    <mergeCell ref="I983:J983"/>
    <mergeCell ref="B962:H962"/>
    <mergeCell ref="B974:L974"/>
    <mergeCell ref="C966:D966"/>
    <mergeCell ref="C980:D980"/>
    <mergeCell ref="E980:F980"/>
    <mergeCell ref="C963:D963"/>
    <mergeCell ref="E963:F963"/>
    <mergeCell ref="G963:H963"/>
    <mergeCell ref="G980:H980"/>
    <mergeCell ref="I980:J980"/>
    <mergeCell ref="E966:F966"/>
    <mergeCell ref="G966:H966"/>
    <mergeCell ref="C965:D965"/>
    <mergeCell ref="E965:F965"/>
    <mergeCell ref="G965:H965"/>
    <mergeCell ref="G983:H983"/>
    <mergeCell ref="C983:D983"/>
    <mergeCell ref="E983:F983"/>
    <mergeCell ref="E981:F981"/>
    <mergeCell ref="G981:H981"/>
    <mergeCell ref="G746:H746"/>
    <mergeCell ref="B768:J768"/>
    <mergeCell ref="G769:H769"/>
    <mergeCell ref="I769:J769"/>
    <mergeCell ref="F808:H808"/>
    <mergeCell ref="C769:D769"/>
    <mergeCell ref="G772:H772"/>
    <mergeCell ref="B805:M805"/>
    <mergeCell ref="B807:J807"/>
    <mergeCell ref="C808:E808"/>
    <mergeCell ref="I770:J770"/>
    <mergeCell ref="I771:J771"/>
    <mergeCell ref="G771:H771"/>
    <mergeCell ref="E771:F771"/>
    <mergeCell ref="E772:F772"/>
    <mergeCell ref="C771:D771"/>
    <mergeCell ref="E770:F770"/>
    <mergeCell ref="C770:D770"/>
    <mergeCell ref="B808:B809"/>
    <mergeCell ref="B1216:H1216"/>
    <mergeCell ref="C1217:D1217"/>
    <mergeCell ref="E1217:F1217"/>
    <mergeCell ref="G1217:H1217"/>
    <mergeCell ref="I398:J398"/>
    <mergeCell ref="I489:J489"/>
    <mergeCell ref="E602:F602"/>
    <mergeCell ref="E712:F712"/>
    <mergeCell ref="G712:H712"/>
    <mergeCell ref="C489:D489"/>
    <mergeCell ref="B706:M706"/>
    <mergeCell ref="B708:H708"/>
    <mergeCell ref="C709:D709"/>
    <mergeCell ref="E709:F709"/>
    <mergeCell ref="C712:D712"/>
    <mergeCell ref="B720:L720"/>
    <mergeCell ref="G709:H709"/>
    <mergeCell ref="I708:N708"/>
    <mergeCell ref="C618:D618"/>
    <mergeCell ref="E618:F618"/>
    <mergeCell ref="G618:H618"/>
    <mergeCell ref="C644:D644"/>
    <mergeCell ref="I742:N742"/>
    <mergeCell ref="G855:H855"/>
    <mergeCell ref="F30:K32"/>
    <mergeCell ref="B13:K13"/>
    <mergeCell ref="B14:K14"/>
    <mergeCell ref="C364:D364"/>
    <mergeCell ref="E364:F364"/>
    <mergeCell ref="B363:H363"/>
    <mergeCell ref="G364:H364"/>
    <mergeCell ref="C367:D367"/>
    <mergeCell ref="E367:F367"/>
    <mergeCell ref="G367:H367"/>
    <mergeCell ref="B237:M237"/>
    <mergeCell ref="B239:M239"/>
    <mergeCell ref="B336:M336"/>
    <mergeCell ref="B361:M361"/>
    <mergeCell ref="C366:D366"/>
    <mergeCell ref="E366:F366"/>
    <mergeCell ref="G854:H854"/>
    <mergeCell ref="I854:J854"/>
    <mergeCell ref="I853:J853"/>
    <mergeCell ref="E839:F839"/>
    <mergeCell ref="G839:H839"/>
    <mergeCell ref="G365:H365"/>
    <mergeCell ref="C365:D365"/>
    <mergeCell ref="E365:F365"/>
    <mergeCell ref="G366:H366"/>
    <mergeCell ref="C398:D398"/>
    <mergeCell ref="E398:F398"/>
    <mergeCell ref="G398:H398"/>
    <mergeCell ref="I729:J729"/>
    <mergeCell ref="B740:M740"/>
    <mergeCell ref="C743:D743"/>
    <mergeCell ref="E743:F743"/>
    <mergeCell ref="C746:D746"/>
    <mergeCell ref="B835:H835"/>
    <mergeCell ref="C836:D836"/>
    <mergeCell ref="B833:M833"/>
    <mergeCell ref="E836:F836"/>
    <mergeCell ref="G836:H836"/>
    <mergeCell ref="E746:F746"/>
    <mergeCell ref="G584:H584"/>
    <mergeCell ref="C601:D601"/>
    <mergeCell ref="E601:F601"/>
    <mergeCell ref="G601:H601"/>
    <mergeCell ref="I601:J601"/>
    <mergeCell ref="E711:F711"/>
    <mergeCell ref="G711:H711"/>
    <mergeCell ref="C710:D710"/>
    <mergeCell ref="E710:F710"/>
    <mergeCell ref="G710:H710"/>
    <mergeCell ref="C711:D711"/>
    <mergeCell ref="B613:M613"/>
    <mergeCell ref="B676:M676"/>
    <mergeCell ref="C616:D616"/>
    <mergeCell ref="E616:F616"/>
    <mergeCell ref="G616:H616"/>
    <mergeCell ref="C617:D617"/>
    <mergeCell ref="E617:F617"/>
    <mergeCell ref="G617:H617"/>
    <mergeCell ref="C643:D643"/>
    <mergeCell ref="E644:F644"/>
    <mergeCell ref="I727:J727"/>
    <mergeCell ref="C728:D728"/>
    <mergeCell ref="G728:H728"/>
    <mergeCell ref="I728:J728"/>
    <mergeCell ref="G727:H727"/>
    <mergeCell ref="E727:F727"/>
    <mergeCell ref="C727:D727"/>
    <mergeCell ref="E728:F728"/>
    <mergeCell ref="B725:J725"/>
    <mergeCell ref="C726:D726"/>
    <mergeCell ref="E726:F726"/>
    <mergeCell ref="I726:J726"/>
    <mergeCell ref="G726:H726"/>
    <mergeCell ref="B852:J852"/>
    <mergeCell ref="C837:D837"/>
    <mergeCell ref="E837:F837"/>
    <mergeCell ref="E838:F838"/>
    <mergeCell ref="G838:H838"/>
    <mergeCell ref="C729:D729"/>
    <mergeCell ref="E729:F729"/>
    <mergeCell ref="C997:D997"/>
    <mergeCell ref="E997:F997"/>
    <mergeCell ref="B996:H996"/>
    <mergeCell ref="G871:H871"/>
    <mergeCell ref="C872:D872"/>
    <mergeCell ref="E872:F872"/>
    <mergeCell ref="G872:H872"/>
    <mergeCell ref="C897:D897"/>
    <mergeCell ref="E897:F897"/>
    <mergeCell ref="E769:F769"/>
    <mergeCell ref="G837:H837"/>
    <mergeCell ref="C838:D838"/>
    <mergeCell ref="C854:D854"/>
    <mergeCell ref="E854:F854"/>
    <mergeCell ref="I855:J855"/>
    <mergeCell ref="C855:D855"/>
    <mergeCell ref="E855:F855"/>
    <mergeCell ref="C999:D999"/>
    <mergeCell ref="E999:F999"/>
    <mergeCell ref="G999:H999"/>
    <mergeCell ref="C998:D998"/>
    <mergeCell ref="E998:F998"/>
    <mergeCell ref="G998:H998"/>
    <mergeCell ref="G1025:H1025"/>
    <mergeCell ref="C1024:D1024"/>
    <mergeCell ref="E1024:F1024"/>
    <mergeCell ref="G1024:H1024"/>
    <mergeCell ref="E1023:F1023"/>
    <mergeCell ref="C1000:D1000"/>
    <mergeCell ref="E1000:F1000"/>
    <mergeCell ref="G1000:H1000"/>
    <mergeCell ref="C1023:D1023"/>
    <mergeCell ref="G1109:H1109"/>
    <mergeCell ref="I1109:J1109"/>
    <mergeCell ref="C1108:D1108"/>
    <mergeCell ref="C1109:D1109"/>
    <mergeCell ref="E1109:F1109"/>
    <mergeCell ref="E1108:F1108"/>
    <mergeCell ref="G1108:H1108"/>
    <mergeCell ref="I1108:J1108"/>
    <mergeCell ref="C1125:D1125"/>
    <mergeCell ref="E1125:F1125"/>
    <mergeCell ref="G1125:H1125"/>
    <mergeCell ref="B1121:M1121"/>
    <mergeCell ref="C1126:D1126"/>
    <mergeCell ref="E1126:F1126"/>
    <mergeCell ref="G1126:H1126"/>
    <mergeCell ref="C1151:D1151"/>
    <mergeCell ref="E1151:F1151"/>
    <mergeCell ref="G1151:H1151"/>
    <mergeCell ref="I1151:J1151"/>
    <mergeCell ref="C1150:D1150"/>
    <mergeCell ref="C1152:D1152"/>
    <mergeCell ref="E1152:F1152"/>
    <mergeCell ref="G1152:H1152"/>
    <mergeCell ref="I1152:J1152"/>
    <mergeCell ref="I1150:J1150"/>
    <mergeCell ref="G1253:H1253"/>
    <mergeCell ref="G1252:H1252"/>
    <mergeCell ref="C1253:D1253"/>
    <mergeCell ref="G1153:H1153"/>
    <mergeCell ref="I1153:J1153"/>
    <mergeCell ref="C1153:D1153"/>
    <mergeCell ref="E1153:F1153"/>
    <mergeCell ref="E1251:F1251"/>
    <mergeCell ref="G1251:H1251"/>
    <mergeCell ref="G1220:H1220"/>
    <mergeCell ref="B1233:J1233"/>
    <mergeCell ref="C1234:D1234"/>
    <mergeCell ref="E1234:F1234"/>
    <mergeCell ref="G1234:H1234"/>
    <mergeCell ref="I1234:J1234"/>
    <mergeCell ref="C1235:D1235"/>
    <mergeCell ref="I1236:J1236"/>
    <mergeCell ref="B1189:B1190"/>
    <mergeCell ref="C1236:D1236"/>
    <mergeCell ref="E1236:F1236"/>
    <mergeCell ref="G1236:H1236"/>
    <mergeCell ref="E1235:F1235"/>
    <mergeCell ref="G1235:H1235"/>
    <mergeCell ref="I1235:J1235"/>
    <mergeCell ref="E1278:F1278"/>
    <mergeCell ref="G1278:H1278"/>
    <mergeCell ref="C1346:D1346"/>
    <mergeCell ref="E1346:F1346"/>
    <mergeCell ref="G1346:H1346"/>
    <mergeCell ref="C1345:D1345"/>
    <mergeCell ref="E1345:F1345"/>
    <mergeCell ref="G1345:H1345"/>
    <mergeCell ref="G1344:H1344"/>
    <mergeCell ref="C1362:D1362"/>
    <mergeCell ref="E1362:F1362"/>
    <mergeCell ref="G1362:H1362"/>
    <mergeCell ref="C1347:D1347"/>
    <mergeCell ref="E1347:F1347"/>
    <mergeCell ref="G1347:H1347"/>
    <mergeCell ref="B1360:J1360"/>
    <mergeCell ref="C1361:D1361"/>
    <mergeCell ref="E1361:F1361"/>
    <mergeCell ref="G1361:H1361"/>
    <mergeCell ref="I1361:J1361"/>
    <mergeCell ref="I1362:J1362"/>
    <mergeCell ref="E1363:F1363"/>
    <mergeCell ref="G1363:H1363"/>
    <mergeCell ref="I1363:J1363"/>
    <mergeCell ref="E1379:F1379"/>
    <mergeCell ref="C1380:D1380"/>
    <mergeCell ref="E1380:F1380"/>
    <mergeCell ref="G1380:H1380"/>
    <mergeCell ref="G1379:H1379"/>
    <mergeCell ref="C1379:D1379"/>
    <mergeCell ref="C1364:D1364"/>
    <mergeCell ref="E1364:F1364"/>
    <mergeCell ref="G1364:H1364"/>
    <mergeCell ref="I1364:J1364"/>
  </mergeCells>
  <phoneticPr fontId="3" type="noConversion"/>
  <conditionalFormatting sqref="C414:L416 C399:J400 C382:L385 E367:H376 D368:D376 C367:C376 C520:L547 C460:L484 C485:K485 M485 C419:L423 M423 C387:L394">
    <cfRule type="cellIs" dxfId="102" priority="300" stopIfTrue="1" operator="lessThanOrEqual">
      <formula>0</formula>
    </cfRule>
    <cfRule type="cellIs" dxfId="101" priority="301" stopIfTrue="1" operator="greaterThanOrEqual">
      <formula>0</formula>
    </cfRule>
  </conditionalFormatting>
  <conditionalFormatting sqref="C516:L517 C491:J491 C455:L458 E430:H439 D431:D439 C430:C439">
    <cfRule type="cellIs" dxfId="100" priority="244" stopIfTrue="1" operator="lessThanOrEqual">
      <formula>0</formula>
    </cfRule>
    <cfRule type="cellIs" dxfId="99" priority="245" stopIfTrue="1" operator="greaterThanOrEqual">
      <formula>0</formula>
    </cfRule>
  </conditionalFormatting>
  <conditionalFormatting sqref="C1001:E1007 I1001:L1007">
    <cfRule type="cellIs" dxfId="98" priority="182" stopIfTrue="1" operator="lessThanOrEqual">
      <formula>0</formula>
    </cfRule>
    <cfRule type="cellIs" dxfId="97" priority="183" stopIfTrue="1" operator="greaterThanOrEqual">
      <formula>0</formula>
    </cfRule>
  </conditionalFormatting>
  <conditionalFormatting sqref="C967:E973 I967:L973">
    <cfRule type="cellIs" dxfId="96" priority="196" stopIfTrue="1" operator="lessThanOrEqual">
      <formula>0</formula>
    </cfRule>
    <cfRule type="cellIs" dxfId="95" priority="197" stopIfTrue="1" operator="greaterThanOrEqual">
      <formula>0</formula>
    </cfRule>
  </conditionalFormatting>
  <conditionalFormatting sqref="C1128:E1134 I1128:L1134">
    <cfRule type="cellIs" dxfId="94" priority="174" stopIfTrue="1" operator="lessThanOrEqual">
      <formula>0</formula>
    </cfRule>
    <cfRule type="cellIs" dxfId="93" priority="175" stopIfTrue="1" operator="greaterThanOrEqual">
      <formula>0</formula>
    </cfRule>
  </conditionalFormatting>
  <conditionalFormatting sqref="C840:E846 I840:L846">
    <cfRule type="cellIs" dxfId="92" priority="142" stopIfTrue="1" operator="lessThanOrEqual">
      <formula>0</formula>
    </cfRule>
    <cfRule type="cellIs" dxfId="91" priority="143" stopIfTrue="1" operator="greaterThanOrEqual">
      <formula>0</formula>
    </cfRule>
  </conditionalFormatting>
  <conditionalFormatting sqref="C585:C592 E585:E592 D586:D592 G585 I581:L592">
    <cfRule type="cellIs" dxfId="90" priority="160" stopIfTrue="1" operator="lessThanOrEqual">
      <formula>0</formula>
    </cfRule>
    <cfRule type="cellIs" dxfId="89" priority="161" stopIfTrue="1" operator="greaterThanOrEqual">
      <formula>0</formula>
    </cfRule>
  </conditionalFormatting>
  <conditionalFormatting sqref="C900:E904 I900:L904">
    <cfRule type="cellIs" dxfId="88" priority="130" stopIfTrue="1" operator="lessThanOrEqual">
      <formula>0</formula>
    </cfRule>
    <cfRule type="cellIs" dxfId="87" priority="131" stopIfTrue="1" operator="greaterThanOrEqual">
      <formula>0</formula>
    </cfRule>
  </conditionalFormatting>
  <conditionalFormatting sqref="C646:J646">
    <cfRule type="cellIs" dxfId="86" priority="122" stopIfTrue="1" operator="lessThanOrEqual">
      <formula>0</formula>
    </cfRule>
    <cfRule type="cellIs" dxfId="85" priority="123" stopIfTrue="1" operator="greaterThanOrEqual">
      <formula>0</formula>
    </cfRule>
  </conditionalFormatting>
  <conditionalFormatting sqref="C602:J603">
    <cfRule type="cellIs" dxfId="84" priority="120" stopIfTrue="1" operator="lessThanOrEqual">
      <formula>0</formula>
    </cfRule>
    <cfRule type="cellIs" dxfId="83" priority="121" stopIfTrue="1" operator="greaterThanOrEqual">
      <formula>0</formula>
    </cfRule>
  </conditionalFormatting>
  <conditionalFormatting sqref="C620:H628">
    <cfRule type="cellIs" dxfId="82" priority="116" stopIfTrue="1" operator="lessThanOrEqual">
      <formula>0</formula>
    </cfRule>
    <cfRule type="cellIs" dxfId="81" priority="117" stopIfTrue="1" operator="greaterThanOrEqual">
      <formula>0</formula>
    </cfRule>
  </conditionalFormatting>
  <conditionalFormatting sqref="C874:E880 I874:L880">
    <cfRule type="cellIs" dxfId="80" priority="136" stopIfTrue="1" operator="lessThanOrEqual">
      <formula>0</formula>
    </cfRule>
    <cfRule type="cellIs" dxfId="79" priority="137" stopIfTrue="1" operator="greaterThanOrEqual">
      <formula>0</formula>
    </cfRule>
  </conditionalFormatting>
  <conditionalFormatting sqref="C713:E719 I713:L719">
    <cfRule type="cellIs" dxfId="78" priority="114" stopIfTrue="1" operator="lessThanOrEqual">
      <formula>0</formula>
    </cfRule>
    <cfRule type="cellIs" dxfId="77" priority="115" stopIfTrue="1" operator="greaterThanOrEqual">
      <formula>0</formula>
    </cfRule>
  </conditionalFormatting>
  <conditionalFormatting sqref="C773:J773">
    <cfRule type="cellIs" dxfId="76" priority="108" stopIfTrue="1" operator="lessThanOrEqual">
      <formula>0</formula>
    </cfRule>
    <cfRule type="cellIs" dxfId="75" priority="109" stopIfTrue="1" operator="greaterThanOrEqual">
      <formula>0</formula>
    </cfRule>
  </conditionalFormatting>
  <conditionalFormatting sqref="C730:J730">
    <cfRule type="cellIs" dxfId="74" priority="106" stopIfTrue="1" operator="lessThanOrEqual">
      <formula>0</formula>
    </cfRule>
    <cfRule type="cellIs" dxfId="73" priority="107" stopIfTrue="1" operator="greaterThanOrEqual">
      <formula>0</formula>
    </cfRule>
  </conditionalFormatting>
  <conditionalFormatting sqref="C747:H755">
    <cfRule type="cellIs" dxfId="72" priority="102" stopIfTrue="1" operator="lessThanOrEqual">
      <formula>0</formula>
    </cfRule>
    <cfRule type="cellIs" dxfId="71" priority="103" stopIfTrue="1" operator="greaterThanOrEqual">
      <formula>0</formula>
    </cfRule>
  </conditionalFormatting>
  <conditionalFormatting sqref="C490:J490">
    <cfRule type="cellIs" dxfId="70" priority="86" stopIfTrue="1" operator="lessThanOrEqual">
      <formula>0</formula>
    </cfRule>
    <cfRule type="cellIs" dxfId="69" priority="87" stopIfTrue="1" operator="greaterThanOrEqual">
      <formula>0</formula>
    </cfRule>
  </conditionalFormatting>
  <conditionalFormatting sqref="C515:L515">
    <cfRule type="cellIs" dxfId="68" priority="84" stopIfTrue="1" operator="lessThanOrEqual">
      <formula>0</formula>
    </cfRule>
    <cfRule type="cellIs" dxfId="67" priority="85" stopIfTrue="1" operator="greaterThanOrEqual">
      <formula>0</formula>
    </cfRule>
  </conditionalFormatting>
  <conditionalFormatting sqref="E619:H619 C619">
    <cfRule type="cellIs" dxfId="66" priority="78" stopIfTrue="1" operator="lessThanOrEqual">
      <formula>0</formula>
    </cfRule>
    <cfRule type="cellIs" dxfId="65" priority="79" stopIfTrue="1" operator="greaterThanOrEqual">
      <formula>0</formula>
    </cfRule>
  </conditionalFormatting>
  <conditionalFormatting sqref="E712:H712 C712">
    <cfRule type="cellIs" dxfId="64" priority="76" stopIfTrue="1" operator="lessThanOrEqual">
      <formula>0</formula>
    </cfRule>
    <cfRule type="cellIs" dxfId="63" priority="77" stopIfTrue="1" operator="greaterThanOrEqual">
      <formula>0</formula>
    </cfRule>
  </conditionalFormatting>
  <conditionalFormatting sqref="C839 E839 G839 I835:L839">
    <cfRule type="cellIs" dxfId="62" priority="74" stopIfTrue="1" operator="lessThanOrEqual">
      <formula>0</formula>
    </cfRule>
    <cfRule type="cellIs" dxfId="61" priority="75" stopIfTrue="1" operator="greaterThanOrEqual">
      <formula>0</formula>
    </cfRule>
  </conditionalFormatting>
  <conditionalFormatting sqref="C873 E873 G873 I869:L873">
    <cfRule type="cellIs" dxfId="60" priority="72" stopIfTrue="1" operator="lessThanOrEqual">
      <formula>0</formula>
    </cfRule>
    <cfRule type="cellIs" dxfId="59" priority="73" stopIfTrue="1" operator="greaterThanOrEqual">
      <formula>0</formula>
    </cfRule>
  </conditionalFormatting>
  <conditionalFormatting sqref="C966 E966 G966 I962:L966">
    <cfRule type="cellIs" dxfId="58" priority="70" stopIfTrue="1" operator="lessThanOrEqual">
      <formula>0</formula>
    </cfRule>
    <cfRule type="cellIs" dxfId="57" priority="71" stopIfTrue="1" operator="greaterThanOrEqual">
      <formula>0</formula>
    </cfRule>
  </conditionalFormatting>
  <conditionalFormatting sqref="C1000 E1000 G1000 I996:L1000">
    <cfRule type="cellIs" dxfId="56" priority="68" stopIfTrue="1" operator="lessThanOrEqual">
      <formula>0</formula>
    </cfRule>
    <cfRule type="cellIs" dxfId="55" priority="69" stopIfTrue="1" operator="greaterThanOrEqual">
      <formula>0</formula>
    </cfRule>
  </conditionalFormatting>
  <conditionalFormatting sqref="C1093 E1093 G1093 I1089:L1093">
    <cfRule type="cellIs" dxfId="54" priority="66" stopIfTrue="1" operator="lessThanOrEqual">
      <formula>0</formula>
    </cfRule>
    <cfRule type="cellIs" dxfId="53" priority="67" stopIfTrue="1" operator="greaterThanOrEqual">
      <formula>0</formula>
    </cfRule>
  </conditionalFormatting>
  <conditionalFormatting sqref="C1127 E1127 G1127 I1123:L1127">
    <cfRule type="cellIs" dxfId="52" priority="64" stopIfTrue="1" operator="lessThanOrEqual">
      <formula>0</formula>
    </cfRule>
    <cfRule type="cellIs" dxfId="51" priority="65" stopIfTrue="1" operator="greaterThanOrEqual">
      <formula>0</formula>
    </cfRule>
  </conditionalFormatting>
  <conditionalFormatting sqref="C1220 E1220 G1220 I1216:L1220">
    <cfRule type="cellIs" dxfId="50" priority="62" stopIfTrue="1" operator="lessThanOrEqual">
      <formula>0</formula>
    </cfRule>
    <cfRule type="cellIs" dxfId="49" priority="63" stopIfTrue="1" operator="greaterThanOrEqual">
      <formula>0</formula>
    </cfRule>
  </conditionalFormatting>
  <conditionalFormatting sqref="C1347 E1347 G1347 I1343:L1347">
    <cfRule type="cellIs" dxfId="48" priority="60" stopIfTrue="1" operator="lessThanOrEqual">
      <formula>0</formula>
    </cfRule>
    <cfRule type="cellIs" dxfId="47" priority="61" stopIfTrue="1" operator="greaterThanOrEqual">
      <formula>0</formula>
    </cfRule>
  </conditionalFormatting>
  <conditionalFormatting sqref="C645:J645">
    <cfRule type="cellIs" dxfId="46" priority="58" stopIfTrue="1" operator="lessThanOrEqual">
      <formula>0</formula>
    </cfRule>
    <cfRule type="cellIs" dxfId="45" priority="59" stopIfTrue="1" operator="greaterThanOrEqual">
      <formula>0</formula>
    </cfRule>
  </conditionalFormatting>
  <conditionalFormatting sqref="C729:J729">
    <cfRule type="cellIs" dxfId="44" priority="56" stopIfTrue="1" operator="lessThanOrEqual">
      <formula>0</formula>
    </cfRule>
    <cfRule type="cellIs" dxfId="43" priority="57" stopIfTrue="1" operator="greaterThanOrEqual">
      <formula>0</formula>
    </cfRule>
  </conditionalFormatting>
  <conditionalFormatting sqref="C772:J772">
    <cfRule type="cellIs" dxfId="42" priority="54" stopIfTrue="1" operator="lessThanOrEqual">
      <formula>0</formula>
    </cfRule>
    <cfRule type="cellIs" dxfId="41" priority="55" stopIfTrue="1" operator="greaterThanOrEqual">
      <formula>0</formula>
    </cfRule>
  </conditionalFormatting>
  <conditionalFormatting sqref="C856:J856">
    <cfRule type="cellIs" dxfId="40" priority="52" stopIfTrue="1" operator="lessThanOrEqual">
      <formula>0</formula>
    </cfRule>
    <cfRule type="cellIs" dxfId="39" priority="53" stopIfTrue="1" operator="greaterThanOrEqual">
      <formula>0</formula>
    </cfRule>
  </conditionalFormatting>
  <conditionalFormatting sqref="C899:J899">
    <cfRule type="cellIs" dxfId="38" priority="50" stopIfTrue="1" operator="lessThanOrEqual">
      <formula>0</formula>
    </cfRule>
    <cfRule type="cellIs" dxfId="37" priority="51" stopIfTrue="1" operator="greaterThanOrEqual">
      <formula>0</formula>
    </cfRule>
  </conditionalFormatting>
  <conditionalFormatting sqref="C983:J983">
    <cfRule type="cellIs" dxfId="36" priority="48" stopIfTrue="1" operator="lessThanOrEqual">
      <formula>0</formula>
    </cfRule>
    <cfRule type="cellIs" dxfId="35" priority="49" stopIfTrue="1" operator="greaterThanOrEqual">
      <formula>0</formula>
    </cfRule>
  </conditionalFormatting>
  <conditionalFormatting sqref="C1026:J1026">
    <cfRule type="cellIs" dxfId="34" priority="46" stopIfTrue="1" operator="lessThanOrEqual">
      <formula>0</formula>
    </cfRule>
    <cfRule type="cellIs" dxfId="33" priority="47" stopIfTrue="1" operator="greaterThanOrEqual">
      <formula>0</formula>
    </cfRule>
  </conditionalFormatting>
  <conditionalFormatting sqref="C1110:J1110">
    <cfRule type="cellIs" dxfId="32" priority="44" stopIfTrue="1" operator="lessThanOrEqual">
      <formula>0</formula>
    </cfRule>
    <cfRule type="cellIs" dxfId="31" priority="45" stopIfTrue="1" operator="greaterThanOrEqual">
      <formula>0</formula>
    </cfRule>
  </conditionalFormatting>
  <conditionalFormatting sqref="C1153:J1153">
    <cfRule type="cellIs" dxfId="30" priority="42" stopIfTrue="1" operator="lessThanOrEqual">
      <formula>0</formula>
    </cfRule>
    <cfRule type="cellIs" dxfId="29" priority="43" stopIfTrue="1" operator="greaterThanOrEqual">
      <formula>0</formula>
    </cfRule>
  </conditionalFormatting>
  <conditionalFormatting sqref="C1237:J1237">
    <cfRule type="cellIs" dxfId="28" priority="40" stopIfTrue="1" operator="lessThanOrEqual">
      <formula>0</formula>
    </cfRule>
    <cfRule type="cellIs" dxfId="27" priority="41" stopIfTrue="1" operator="greaterThanOrEqual">
      <formula>0</formula>
    </cfRule>
  </conditionalFormatting>
  <conditionalFormatting sqref="C1364:J1364">
    <cfRule type="cellIs" dxfId="26" priority="38" stopIfTrue="1" operator="lessThanOrEqual">
      <formula>0</formula>
    </cfRule>
    <cfRule type="cellIs" dxfId="25" priority="39" stopIfTrue="1" operator="greaterThanOrEqual">
      <formula>0</formula>
    </cfRule>
  </conditionalFormatting>
  <conditionalFormatting sqref="E746:H746 C746">
    <cfRule type="cellIs" dxfId="24" priority="36" stopIfTrue="1" operator="lessThanOrEqual">
      <formula>0</formula>
    </cfRule>
    <cfRule type="cellIs" dxfId="23" priority="37" stopIfTrue="1" operator="greaterThanOrEqual">
      <formula>0</formula>
    </cfRule>
  </conditionalFormatting>
  <conditionalFormatting sqref="B905:L908">
    <cfRule type="cellIs" dxfId="22" priority="34" stopIfTrue="1" operator="lessThanOrEqual">
      <formula>0</formula>
    </cfRule>
    <cfRule type="cellIs" dxfId="21" priority="35" stopIfTrue="1" operator="greaterThanOrEqual">
      <formula>0</formula>
    </cfRule>
  </conditionalFormatting>
  <conditionalFormatting sqref="C1281:J1281">
    <cfRule type="cellIs" dxfId="20" priority="32" stopIfTrue="1" operator="lessThanOrEqual">
      <formula>0</formula>
    </cfRule>
    <cfRule type="cellIs" dxfId="19" priority="33" stopIfTrue="1" operator="greaterThanOrEqual">
      <formula>0</formula>
    </cfRule>
  </conditionalFormatting>
  <conditionalFormatting sqref="C1255:H1263">
    <cfRule type="cellIs" dxfId="18" priority="30" stopIfTrue="1" operator="lessThanOrEqual">
      <formula>0</formula>
    </cfRule>
    <cfRule type="cellIs" dxfId="17" priority="31" stopIfTrue="1" operator="greaterThanOrEqual">
      <formula>0</formula>
    </cfRule>
  </conditionalFormatting>
  <conditionalFormatting sqref="C1280:J1280">
    <cfRule type="cellIs" dxfId="16" priority="28" stopIfTrue="1" operator="lessThanOrEqual">
      <formula>0</formula>
    </cfRule>
    <cfRule type="cellIs" dxfId="15" priority="29" stopIfTrue="1" operator="greaterThanOrEqual">
      <formula>0</formula>
    </cfRule>
  </conditionalFormatting>
  <conditionalFormatting sqref="E1254:H1254 C1254">
    <cfRule type="cellIs" dxfId="14" priority="26" stopIfTrue="1" operator="lessThanOrEqual">
      <formula>0</formula>
    </cfRule>
    <cfRule type="cellIs" dxfId="13" priority="27" stopIfTrue="1" operator="greaterThanOrEqual">
      <formula>0</formula>
    </cfRule>
  </conditionalFormatting>
  <conditionalFormatting sqref="C1408:J1408">
    <cfRule type="cellIs" dxfId="12" priority="24" stopIfTrue="1" operator="lessThanOrEqual">
      <formula>0</formula>
    </cfRule>
    <cfRule type="cellIs" dxfId="11" priority="25" stopIfTrue="1" operator="greaterThanOrEqual">
      <formula>0</formula>
    </cfRule>
  </conditionalFormatting>
  <conditionalFormatting sqref="C1382:H1390">
    <cfRule type="cellIs" dxfId="10" priority="22" stopIfTrue="1" operator="lessThanOrEqual">
      <formula>0</formula>
    </cfRule>
    <cfRule type="cellIs" dxfId="9" priority="23" stopIfTrue="1" operator="greaterThanOrEqual">
      <formula>0</formula>
    </cfRule>
  </conditionalFormatting>
  <conditionalFormatting sqref="C1407:J1407">
    <cfRule type="cellIs" dxfId="8" priority="20" stopIfTrue="1" operator="lessThanOrEqual">
      <formula>0</formula>
    </cfRule>
    <cfRule type="cellIs" dxfId="7" priority="21" stopIfTrue="1" operator="greaterThanOrEqual">
      <formula>0</formula>
    </cfRule>
  </conditionalFormatting>
  <conditionalFormatting sqref="E1381:H1381 C1381">
    <cfRule type="cellIs" dxfId="6" priority="18" stopIfTrue="1" operator="lessThanOrEqual">
      <formula>0</formula>
    </cfRule>
    <cfRule type="cellIs" dxfId="5" priority="19" stopIfTrue="1" operator="greaterThanOrEqual">
      <formula>0</formula>
    </cfRule>
  </conditionalFormatting>
  <conditionalFormatting sqref="N1446:N1447 K1447:L1447">
    <cfRule type="cellIs" dxfId="4" priority="16" stopIfTrue="1" operator="lessThanOrEqual">
      <formula>0</formula>
    </cfRule>
    <cfRule type="cellIs" dxfId="3" priority="17" stopIfTrue="1" operator="greaterThanOrEqual">
      <formula>0</formula>
    </cfRule>
  </conditionalFormatting>
  <conditionalFormatting sqref="G1444:G1457">
    <cfRule type="cellIs" dxfId="2" priority="1" operator="greaterThanOrEqual">
      <formula>0</formula>
    </cfRule>
  </conditionalFormatting>
  <conditionalFormatting sqref="G1444:G1457">
    <cfRule type="cellIs" dxfId="1" priority="2" stopIfTrue="1" operator="lessThanOrEqual">
      <formula>0</formula>
    </cfRule>
    <cfRule type="cellIs" dxfId="0" priority="3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2" orientation="portrait" r:id="rId1"/>
  <headerFooter alignWithMargins="0"/>
  <rowBreaks count="27" manualBreakCount="27">
    <brk id="114" max="16383" man="1"/>
    <brk id="236" max="16383" man="1"/>
    <brk id="297" max="16383" man="1"/>
    <brk id="360" max="16383" man="1"/>
    <brk id="423" max="16383" man="1"/>
    <brk id="485" max="16383" man="1"/>
    <brk id="548" max="16383" man="1"/>
    <brk id="612" max="16383" man="1"/>
    <brk id="675" max="16383" man="1"/>
    <brk id="739" max="16383" man="1"/>
    <brk id="802" max="16383" man="1"/>
    <brk id="866" max="16383" man="1"/>
    <brk id="929" max="16383" man="1"/>
    <brk id="993" max="16383" man="1"/>
    <brk id="1056" max="16383" man="1"/>
    <brk id="1120" max="16383" man="1"/>
    <brk id="1183" max="16383" man="1"/>
    <brk id="1247" max="16383" man="1"/>
    <brk id="1310" max="16383" man="1"/>
    <brk id="1374" max="16383" man="1"/>
    <brk id="1437" max="16383" man="1"/>
    <brk id="1500" max="16383" man="1"/>
    <brk id="1564" max="16383" man="1"/>
    <brk id="1625" max="16383" man="1"/>
    <brk id="1688" max="16383" man="1"/>
    <brk id="1752" max="16383" man="1"/>
    <brk id="18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AGOSTO 2021</vt:lpstr>
      <vt:lpstr>'AGOSTO 2021'!Área_de_impresión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2021-09-20T09:21:47Z</cp:lastPrinted>
  <dcterms:created xsi:type="dcterms:W3CDTF">2011-10-19T11:12:35Z</dcterms:created>
  <dcterms:modified xsi:type="dcterms:W3CDTF">2021-09-29T07:02:26Z</dcterms:modified>
</cp:coreProperties>
</file>