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2\BOLETINES\10.- OCTUBRE\"/>
    </mc:Choice>
  </mc:AlternateContent>
  <bookViews>
    <workbookView xWindow="-120" yWindow="-120" windowWidth="25440" windowHeight="15390"/>
  </bookViews>
  <sheets>
    <sheet name="OCTUBRE 2022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'OCTUBRE 2022'!#REF!</definedName>
    <definedName name="_xlnm.Print_Area" localSheetId="0">'OCTUBRE 2022'!$A$1:$M$1871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631" i="4" l="1"/>
  <c r="L1693" i="4" l="1"/>
  <c r="L1692" i="4"/>
  <c r="L1674" i="4"/>
  <c r="K1674" i="4"/>
  <c r="J1674" i="4"/>
  <c r="I1674" i="4"/>
  <c r="H1674" i="4"/>
  <c r="G1674" i="4"/>
  <c r="F1674" i="4"/>
  <c r="E1674" i="4"/>
  <c r="D1674" i="4"/>
  <c r="L1673" i="4"/>
  <c r="K1673" i="4"/>
  <c r="J1673" i="4"/>
  <c r="I1673" i="4"/>
  <c r="H1673" i="4"/>
  <c r="G1673" i="4"/>
  <c r="F1673" i="4"/>
  <c r="E1673" i="4"/>
  <c r="D1673" i="4"/>
  <c r="M1672" i="4"/>
  <c r="M1671" i="4"/>
  <c r="M1670" i="4"/>
  <c r="M1669" i="4"/>
  <c r="M1668" i="4"/>
  <c r="M1667" i="4"/>
  <c r="M1666" i="4"/>
  <c r="M1665" i="4"/>
  <c r="M1664" i="4"/>
  <c r="M1663" i="4"/>
  <c r="L1640" i="4"/>
  <c r="K1640" i="4"/>
  <c r="J1640" i="4"/>
  <c r="I1640" i="4"/>
  <c r="H1640" i="4"/>
  <c r="G1640" i="4"/>
  <c r="F1640" i="4"/>
  <c r="E1640" i="4"/>
  <c r="D1640" i="4"/>
  <c r="L1639" i="4"/>
  <c r="K1639" i="4"/>
  <c r="J1639" i="4"/>
  <c r="I1639" i="4"/>
  <c r="H1639" i="4"/>
  <c r="G1639" i="4"/>
  <c r="F1639" i="4"/>
  <c r="E1639" i="4"/>
  <c r="D1639" i="4"/>
  <c r="M1638" i="4"/>
  <c r="M1637" i="4"/>
  <c r="M1636" i="4"/>
  <c r="M1635" i="4"/>
  <c r="M1634" i="4"/>
  <c r="M1633" i="4"/>
  <c r="M1632" i="4"/>
  <c r="M1630" i="4"/>
  <c r="M1629" i="4"/>
  <c r="L1610" i="4"/>
  <c r="K1610" i="4"/>
  <c r="L1609" i="4"/>
  <c r="K1609" i="4"/>
  <c r="L1608" i="4"/>
  <c r="K1608" i="4"/>
  <c r="L1607" i="4"/>
  <c r="K1607" i="4"/>
  <c r="L1606" i="4"/>
  <c r="K1606" i="4"/>
  <c r="L1605" i="4"/>
  <c r="K1605" i="4"/>
  <c r="L1604" i="4"/>
  <c r="K1604" i="4"/>
  <c r="L1603" i="4"/>
  <c r="K1603" i="4"/>
  <c r="L1602" i="4"/>
  <c r="K1602" i="4"/>
  <c r="L1548" i="4"/>
  <c r="K1548" i="4"/>
  <c r="L1547" i="4"/>
  <c r="K1547" i="4"/>
  <c r="L1546" i="4"/>
  <c r="K1546" i="4"/>
  <c r="L1545" i="4"/>
  <c r="K1545" i="4"/>
  <c r="L1544" i="4"/>
  <c r="K1544" i="4"/>
  <c r="L1543" i="4"/>
  <c r="K1543" i="4"/>
  <c r="L1542" i="4"/>
  <c r="K1542" i="4"/>
  <c r="L1541" i="4"/>
  <c r="K1541" i="4"/>
  <c r="L1540" i="4"/>
  <c r="K1540" i="4"/>
  <c r="J1515" i="4"/>
  <c r="F1422" i="4" s="1"/>
  <c r="I1515" i="4"/>
  <c r="F1421" i="4" s="1"/>
  <c r="J1514" i="4"/>
  <c r="I1514" i="4"/>
  <c r="J1513" i="4"/>
  <c r="I1513" i="4"/>
  <c r="J1512" i="4"/>
  <c r="I1512" i="4"/>
  <c r="J1511" i="4"/>
  <c r="I1511" i="4"/>
  <c r="J1510" i="4"/>
  <c r="I1510" i="4"/>
  <c r="J1509" i="4"/>
  <c r="I1509" i="4"/>
  <c r="J1508" i="4"/>
  <c r="I1508" i="4"/>
  <c r="J1507" i="4"/>
  <c r="I1507" i="4"/>
  <c r="J1506" i="4"/>
  <c r="I1506" i="4"/>
  <c r="J1487" i="4"/>
  <c r="F1420" i="4" s="1"/>
  <c r="I1487" i="4"/>
  <c r="F1419" i="4" s="1"/>
  <c r="J1486" i="4"/>
  <c r="I1486" i="4"/>
  <c r="J1485" i="4"/>
  <c r="I1485" i="4"/>
  <c r="J1484" i="4"/>
  <c r="I1484" i="4"/>
  <c r="J1483" i="4"/>
  <c r="I1483" i="4"/>
  <c r="J1482" i="4"/>
  <c r="I1482" i="4"/>
  <c r="J1481" i="4"/>
  <c r="I1481" i="4"/>
  <c r="J1480" i="4"/>
  <c r="I1480" i="4"/>
  <c r="J1479" i="4"/>
  <c r="I1479" i="4"/>
  <c r="J1478" i="4"/>
  <c r="I1478" i="4"/>
  <c r="L1611" i="4" l="1"/>
  <c r="F1426" i="4" s="1"/>
  <c r="K1611" i="4"/>
  <c r="F1425" i="4" s="1"/>
  <c r="M1674" i="4"/>
  <c r="F1430" i="4" s="1"/>
  <c r="L1549" i="4"/>
  <c r="F1424" i="4" s="1"/>
  <c r="M1673" i="4"/>
  <c r="F1429" i="4" s="1"/>
  <c r="M1639" i="4"/>
  <c r="F1427" i="4" s="1"/>
  <c r="M1640" i="4"/>
  <c r="F1428" i="4" s="1"/>
  <c r="K1549" i="4"/>
  <c r="F1423" i="4" s="1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F1432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<sst xmlns="http://schemas.openxmlformats.org/spreadsheetml/2006/main" count="796" uniqueCount="177">
  <si>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</si>
  <si>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</si>
  <si>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</si>
  <si>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</si>
  <si>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</si>
  <si>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</si>
  <si>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</si>
  <si>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</si>
  <si>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</si>
  <si>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</si>
  <si>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</si>
  <si>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</si>
  <si>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</si>
  <si>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</si>
  <si>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</si>
  <si>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</si>
  <si>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</si>
  <si>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</si>
  <si>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</si>
  <si>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</si>
  <si>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</si>
  <si>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</si>
  <si>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</si>
  <si>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</si>
  <si>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</si>
  <si>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</si>
  <si>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</si>
  <si>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</si>
  <si>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</si>
  <si>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</si>
  <si>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</si>
  <si>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</si>
  <si>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</si>
  <si>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</si>
  <si>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</si>
  <si>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</si>
  <si>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</si>
  <si>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</si>
  <si>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</si>
  <si>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</si>
  <si>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</si>
  <si>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</si>
  <si>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</si>
  <si>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</si>
  <si>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</si>
  <si>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</si>
  <si>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</si>
  <si>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</si>
  <si>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</si>
  <si>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</si>
  <si>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</si>
  <si>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</si>
  <si>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</si>
  <si>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</si>
  <si>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</si>
  <si>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</si>
  <si>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</si>
  <si>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</si>
  <si>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</si>
  <si>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</si>
  <si>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</si>
  <si>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</si>
  <si>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</si>
  <si>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</si>
  <si>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</si>
  <si>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</si>
  <si>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</si>
  <si>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</si>
  <si>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</si>
  <si>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</si>
  <si>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</si>
  <si>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</si>
  <si>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</si>
  <si>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</si>
  <si>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</si>
  <si>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</si>
  <si>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</si>
  <si>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</si>
  <si>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</si>
  <si>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</si>
  <si>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</si>
  <si>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</si>
  <si>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</si>
  <si>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</si>
  <si>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</si>
  <si>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</si>
  <si>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</si>
  <si>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</si>
  <si>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</si>
  <si>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</si>
  <si>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</si>
  <si>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</si>
  <si>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</si>
  <si>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</si>
  <si>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</si>
  <si>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</si>
  <si>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</si>
  <si>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</si>
  <si>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</si>
  <si>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</si>
  <si>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</si>
  <si>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</si>
  <si>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</si>
  <si>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</si>
  <si>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</si>
  <si>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</si>
  <si>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</si>
  <si>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</si>
  <si>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</si>
  <si>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</si>
  <si>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</si>
  <si>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</si>
  <si>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</si>
  <si>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</si>
  <si>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</si>
  <si>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</si>
  <si>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</si>
  <si>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</si>
  <si>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</si>
  <si>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</si>
  <si>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</si>
  <si>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</si>
  <si>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</si>
  <si>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</si>
  <si>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</si>
  <si>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</si>
  <si>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</si>
  <si>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</si>
  <si>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</si>
  <si>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</si>
  <si>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</si>
  <si>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</si>
  <si>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</si>
  <si>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</si>
  <si>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</si>
  <si>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</si>
  <si>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</si>
  <si>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</si>
  <si>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</si>
  <si>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</si>
  <si>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</si>
  <si>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</si>
  <si>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</si>
  <si>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</si>
  <si>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</si>
  <si>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</si>
  <si>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</si>
  <si>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</si>
  <si>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</si>
  <si>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</si>
  <si>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</si>
  <si>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</si>
  <si>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</si>
  <si>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AÑO 2022</t>
  </si>
  <si>
    <t>Plan Estadístico de Castilla y León 2022-2025: Operación Estadística nº 07012</t>
  </si>
  <si>
    <t>OCTUBRE 2022</t>
  </si>
  <si>
    <t>OCTUBRE 2021</t>
  </si>
  <si>
    <t>1B.- COMPARACIONES OCTUBRE 2021 Y OCTUBRE 2022</t>
  </si>
  <si>
    <t>1C.- COMPARACIONES DE DATOS ACUMULADOS DE ENERO - OCTUBRE 2021 - 2022</t>
  </si>
  <si>
    <t>ENERO - OCTUBRE 2021</t>
  </si>
  <si>
    <t>ENERO - OCTUBRE 2022</t>
  </si>
  <si>
    <t>2B.- COMPARACIONES OCTUBRE 2021 Y OCTUBRE 2022</t>
  </si>
  <si>
    <t>2C.- COMPARACIONES DE DATOS ACUMULADOS DE ENERO - OCTUBRE 2021 - 2022</t>
  </si>
  <si>
    <t>3B.- COMPARACIONES OCTUBRE 2021 Y OCTUBRE 2022</t>
  </si>
  <si>
    <t>3C.- COMPARACIONES DE DATOS ACUMULADOS DE ENERO - OCTUBRE 2021 - 2022</t>
  </si>
  <si>
    <t>4C.- COMPARACIONES DE DATOS ACUMULADOS DE ENERO - OCTUBRE 2021 - 2022</t>
  </si>
  <si>
    <t>5C.- COMPARACIONES DE DATOS ACUMULADOS DE ENERO - OCTUBRE 2021 - 2022</t>
  </si>
  <si>
    <t>6B.- COMPARACIONES OCTUBRE 2021 Y OCTUBRE 2022</t>
  </si>
  <si>
    <t>6C.- COMPARACIONES DE DATOS ACUMULADOS DE ENERO - OCTUBRE 2021 - 2022</t>
  </si>
  <si>
    <t>7B.- COMPARACIONES OCTUBRE 2021 Y OCTUBRE 2022</t>
  </si>
  <si>
    <t>8B.- COMPARACIONES OCTUBRE 2021 Y OCTUBRE 2022</t>
  </si>
  <si>
    <t>8C.- COMPARACIONES DE DATOS ACUMULADOS DE ENERO - OCTUBRE 2021 - 2022</t>
  </si>
  <si>
    <t>OCTUBRE</t>
  </si>
  <si>
    <r>
      <t>4B.- COMPARACIONES</t>
    </r>
    <r>
      <rPr>
        <sz val="20"/>
        <color rgb="FFFFFFFF"/>
        <rFont val="Arial"/>
        <family val="2"/>
      </rPr>
      <t xml:space="preserve"> OCTU</t>
    </r>
    <r>
      <rPr>
        <b/>
        <sz val="20"/>
        <color rgb="FFFFFFFF"/>
        <rFont val="Arial"/>
        <family val="2"/>
      </rPr>
      <t>BRE 2021 Y OCTUBRE 2022</t>
    </r>
  </si>
  <si>
    <t>5B.- COMPARACIONES OCTUBRE 2021 Y OCTUBRE 2022</t>
  </si>
  <si>
    <t>7C.- COMPARACIONES DE DATOS ACUMULADOS DE ENERO - OCTUBRE 2021 - 2022</t>
  </si>
  <si>
    <t xml:space="preserve">www.turismocastillayleon.com (Banner: Espacio para profesionales &gt; Estudios y Estadísticas)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</si>
</sst>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595959"/>
      <name val="Arial"/>
    </font>
    <font>
      <sz val="10"/>
      <color rgb="FF595959"/>
      <name val="Arial"/>
    </font>
    <font>
      <b/>
      <sz val="9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sz val="20"/>
      <color rgb="FFFFFF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84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right" vertical="center"/>
    </xf>
    <xf numFmtId="3" fontId="70" fillId="0" borderId="0" xfId="0" applyNumberFormat="1" applyFont="1" applyAlignment="1">
      <alignment horizontal="right" vertical="center"/>
    </xf>
    <xf numFmtId="3" fontId="71" fillId="14" borderId="22" xfId="0" applyNumberFormat="1" applyFont="1" applyFill="1" applyBorder="1" applyAlignment="1">
      <alignment horizontal="right" vertical="center"/>
    </xf>
    <xf numFmtId="10" fontId="71" fillId="14" borderId="22" xfId="0" applyNumberFormat="1" applyFont="1" applyFill="1" applyBorder="1" applyAlignment="1">
      <alignment horizontal="right" vertical="center"/>
    </xf>
    <xf numFmtId="2" fontId="71" fillId="14" borderId="20" xfId="0" applyNumberFormat="1" applyFont="1" applyFill="1" applyBorder="1" applyAlignment="1">
      <alignment horizontal="right" vertical="center"/>
    </xf>
    <xf numFmtId="3" fontId="72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2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2" fillId="13" borderId="20" xfId="0" applyNumberFormat="1" applyFont="1" applyFill="1" applyBorder="1" applyAlignment="1">
      <alignment horizontal="center" vertical="center"/>
    </xf>
    <xf numFmtId="3" fontId="72" fillId="15" borderId="22" xfId="0" applyNumberFormat="1" applyFont="1" applyFill="1" applyBorder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2" fontId="72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2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2" fillId="13" borderId="20" xfId="0" applyNumberFormat="1" applyFont="1" applyFill="1" applyBorder="1" applyAlignment="1">
      <alignment horizontal="center" vertical="center"/>
    </xf>
    <xf numFmtId="49" fontId="74" fillId="0" borderId="0" xfId="0" applyNumberFormat="1" applyFont="1" applyAlignment="1">
      <alignment vertical="center"/>
    </xf>
    <xf numFmtId="3" fontId="72" fillId="0" borderId="21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3" fontId="75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10" fontId="77" fillId="0" borderId="0" xfId="0" applyNumberFormat="1" applyFont="1" applyAlignment="1">
      <alignment horizontal="center" vertical="center"/>
    </xf>
    <xf numFmtId="2" fontId="78" fillId="0" borderId="0" xfId="0" applyNumberFormat="1" applyFont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3" fontId="76" fillId="15" borderId="22" xfId="0" applyNumberFormat="1" applyFont="1" applyFill="1" applyBorder="1" applyAlignment="1">
      <alignment horizontal="center" vertical="center"/>
    </xf>
    <xf numFmtId="10" fontId="77" fillId="15" borderId="22" xfId="0" applyNumberFormat="1" applyFont="1" applyFill="1" applyBorder="1" applyAlignment="1">
      <alignment horizontal="center" vertical="center"/>
    </xf>
    <xf numFmtId="2" fontId="78" fillId="15" borderId="22" xfId="0" applyNumberFormat="1" applyFont="1" applyFill="1" applyBorder="1" applyAlignment="1">
      <alignment horizontal="center" vertical="center"/>
    </xf>
    <xf numFmtId="0" fontId="74" fillId="15" borderId="22" xfId="0" applyFont="1" applyFill="1" applyBorder="1" applyAlignment="1">
      <alignment vertical="center"/>
    </xf>
    <xf numFmtId="3" fontId="73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3" fontId="72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2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2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2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325F22"/>
      <color rgb="FF549E39"/>
      <color rgb="FF536E1F"/>
      <color rgb="FF066686"/>
      <color rgb="FF003956"/>
      <color rgb="FF7DB51A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6462312"/>
        <c:axId val="106471880"/>
      </c:barChart>
      <c:catAx>
        <c:axId val="106462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0647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47188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064623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2022'!$B$480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2022'!$C$479:$H$479</c15:sqref>
                  </c15:fullRef>
                </c:ext>
              </c:extLst>
              <c:f>('OCTUBRE 2022'!$C$479,'OCTUBRE 2022'!$E$479,'OCTUBRE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2022'!$C$480:$H$480</c15:sqref>
                  </c15:fullRef>
                </c:ext>
              </c:extLst>
              <c:f>('OCTUBRE 2022'!$C$480,'OCTUBRE 2022'!$E$480,'OCTUBRE 2022'!$G$480)</c:f>
              <c:numCache>
                <c:formatCode>#,##0</c:formatCode>
                <c:ptCount val="3"/>
                <c:pt idx="0">
                  <c:v>6237781</c:v>
                </c:pt>
                <c:pt idx="1">
                  <c:v>903148</c:v>
                </c:pt>
                <c:pt idx="2">
                  <c:v>7140929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'OCTUBRE 2022'!$B$481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2022'!$C$479:$H$479</c15:sqref>
                  </c15:fullRef>
                </c:ext>
              </c:extLst>
              <c:f>('OCTUBRE 2022'!$C$479,'OCTUBRE 2022'!$E$479,'OCTUBRE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2022'!$C$481:$H$481</c15:sqref>
                  </c15:fullRef>
                </c:ext>
              </c:extLst>
              <c:f>('OCTUBRE 2022'!$C$481,'OCTUBRE 2022'!$E$481,'OCTUBRE 2022'!$G$481)</c:f>
              <c:numCache>
                <c:formatCode>#,##0</c:formatCode>
                <c:ptCount val="3"/>
                <c:pt idx="0">
                  <c:v>9148766</c:v>
                </c:pt>
                <c:pt idx="1">
                  <c:v>2290078</c:v>
                </c:pt>
                <c:pt idx="2">
                  <c:v>11438844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15456"/>
        <c:axId val="442112712"/>
      </c:barChart>
      <c:catAx>
        <c:axId val="4421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2712"/>
        <c:crosses val="autoZero"/>
        <c:auto val="0"/>
        <c:lblAlgn val="ctr"/>
        <c:lblOffset val="100"/>
        <c:noMultiLvlLbl val="0"/>
      </c:catAx>
      <c:valAx>
        <c:axId val="442112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2022'!$B$506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2022'!$C$506:$K$506</c:f>
              <c:numCache>
                <c:formatCode>#,##0</c:formatCode>
                <c:ptCount val="9"/>
                <c:pt idx="0">
                  <c:v>739236</c:v>
                </c:pt>
                <c:pt idx="1">
                  <c:v>1127142</c:v>
                </c:pt>
                <c:pt idx="2">
                  <c:v>1166345</c:v>
                </c:pt>
                <c:pt idx="3">
                  <c:v>403084</c:v>
                </c:pt>
                <c:pt idx="4">
                  <c:v>1087802</c:v>
                </c:pt>
                <c:pt idx="5">
                  <c:v>711811</c:v>
                </c:pt>
                <c:pt idx="6">
                  <c:v>507167</c:v>
                </c:pt>
                <c:pt idx="7">
                  <c:v>917180</c:v>
                </c:pt>
                <c:pt idx="8">
                  <c:v>481162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'OCTUBRE 2022'!$B$507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'OCTUBRE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2022'!$C$507:$K$507</c:f>
              <c:numCache>
                <c:formatCode>#,##0</c:formatCode>
                <c:ptCount val="9"/>
                <c:pt idx="0">
                  <c:v>1144466</c:v>
                </c:pt>
                <c:pt idx="1">
                  <c:v>1902660</c:v>
                </c:pt>
                <c:pt idx="2">
                  <c:v>1853271</c:v>
                </c:pt>
                <c:pt idx="3">
                  <c:v>617718</c:v>
                </c:pt>
                <c:pt idx="4">
                  <c:v>1985448</c:v>
                </c:pt>
                <c:pt idx="5">
                  <c:v>1244811</c:v>
                </c:pt>
                <c:pt idx="6">
                  <c:v>735051</c:v>
                </c:pt>
                <c:pt idx="7">
                  <c:v>1309004</c:v>
                </c:pt>
                <c:pt idx="8">
                  <c:v>646415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08400"/>
        <c:axId val="442110752"/>
      </c:barChart>
      <c:catAx>
        <c:axId val="44210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0752"/>
        <c:crosses val="autoZero"/>
        <c:auto val="1"/>
        <c:lblAlgn val="ctr"/>
        <c:lblOffset val="100"/>
        <c:noMultiLvlLbl val="0"/>
      </c:catAx>
      <c:valAx>
        <c:axId val="44211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0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2022'!$B$446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'OCTUBRE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2022'!$C$446:$K$446</c:f>
              <c:numCache>
                <c:formatCode>#,##0</c:formatCode>
                <c:ptCount val="9"/>
                <c:pt idx="0">
                  <c:v>414167</c:v>
                </c:pt>
                <c:pt idx="1">
                  <c:v>714805</c:v>
                </c:pt>
                <c:pt idx="2">
                  <c:v>664680</c:v>
                </c:pt>
                <c:pt idx="3">
                  <c:v>224688</c:v>
                </c:pt>
                <c:pt idx="4">
                  <c:v>615100</c:v>
                </c:pt>
                <c:pt idx="5">
                  <c:v>404758</c:v>
                </c:pt>
                <c:pt idx="6">
                  <c:v>244207</c:v>
                </c:pt>
                <c:pt idx="7">
                  <c:v>534119</c:v>
                </c:pt>
                <c:pt idx="8">
                  <c:v>296634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'OCTUBRE 2022'!$B$447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'OCTUBRE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2022'!$C$447:$K$447</c:f>
              <c:numCache>
                <c:formatCode>#,##0</c:formatCode>
                <c:ptCount val="9"/>
                <c:pt idx="0">
                  <c:v>638913</c:v>
                </c:pt>
                <c:pt idx="1">
                  <c:v>1247676</c:v>
                </c:pt>
                <c:pt idx="2">
                  <c:v>1152832</c:v>
                </c:pt>
                <c:pt idx="3">
                  <c:v>368028</c:v>
                </c:pt>
                <c:pt idx="4">
                  <c:v>1130351</c:v>
                </c:pt>
                <c:pt idx="5">
                  <c:v>780711</c:v>
                </c:pt>
                <c:pt idx="6">
                  <c:v>383253</c:v>
                </c:pt>
                <c:pt idx="7">
                  <c:v>804747</c:v>
                </c:pt>
                <c:pt idx="8">
                  <c:v>390826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09576"/>
        <c:axId val="442111536"/>
      </c:barChart>
      <c:catAx>
        <c:axId val="44210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1536"/>
        <c:crosses val="autoZero"/>
        <c:auto val="1"/>
        <c:lblAlgn val="ctr"/>
        <c:lblOffset val="100"/>
        <c:noMultiLvlLbl val="0"/>
      </c:catAx>
      <c:valAx>
        <c:axId val="44211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09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2022'!$B$574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2022'!$C$573:$H$573</c15:sqref>
                  </c15:fullRef>
                </c:ext>
              </c:extLst>
              <c:f>('OCTUBRE 2022'!$C$573,'OCTUBRE 2022'!$E$573,'OCTUBRE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2022'!$C$574:$H$574</c15:sqref>
                  </c15:fullRef>
                </c:ext>
              </c:extLst>
              <c:f>('OCTUBRE 2022'!$C$574,'OCTUBRE 2022'!$E$574,'OCTUBRE 2022'!$G$574)</c:f>
              <c:numCache>
                <c:formatCode>#,##0</c:formatCode>
                <c:ptCount val="3"/>
                <c:pt idx="0">
                  <c:v>428050</c:v>
                </c:pt>
                <c:pt idx="1">
                  <c:v>88814</c:v>
                </c:pt>
                <c:pt idx="2">
                  <c:v>516864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'OCTUBRE 2022'!$B$575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2022'!$C$573:$H$573</c15:sqref>
                  </c15:fullRef>
                </c:ext>
              </c:extLst>
              <c:f>('OCTUBRE 2022'!$C$573,'OCTUBRE 2022'!$E$573,'OCTUBRE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2022'!$C$575:$H$575</c15:sqref>
                  </c15:fullRef>
                </c:ext>
              </c:extLst>
              <c:f>('OCTUBRE 2022'!$C$575,'OCTUBRE 2022'!$E$575,'OCTUBRE 2022'!$G$575)</c:f>
              <c:numCache>
                <c:formatCode>#,##0</c:formatCode>
                <c:ptCount val="3"/>
                <c:pt idx="0">
                  <c:v>401071</c:v>
                </c:pt>
                <c:pt idx="1">
                  <c:v>117519</c:v>
                </c:pt>
                <c:pt idx="2">
                  <c:v>518590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11144"/>
        <c:axId val="4421131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2022'!$C$573:$H$573</c15:sqref>
                        </c15:fullRef>
                        <c15:formulaRef>
                          <c15:sqref>('OCTUBRE 2022'!$C$573,'OCTUBRE 2022'!$E$573,'OCTUBRE 2022'!$G$573)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2022'!$C$573:$H$573</c15:sqref>
                        </c15:fullRef>
                        <c15:formulaRef>
                          <c15:sqref>('OCTUBRE 2022'!$C$573,'OCTUBRE 2022'!$E$573,'OCTUBRE 2022'!$G$573)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4211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3104"/>
        <c:crosses val="autoZero"/>
        <c:auto val="0"/>
        <c:lblAlgn val="ctr"/>
        <c:lblOffset val="100"/>
        <c:noMultiLvlLbl val="0"/>
      </c:catAx>
      <c:valAx>
        <c:axId val="44211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1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2022'!$B$589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2022'!$C$588:$H$588</c15:sqref>
                  </c15:fullRef>
                </c:ext>
              </c:extLst>
              <c:f>('OCTUBRE 2022'!$C$588,'OCTUBRE 2022'!$E$588,'OCTUBRE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2022'!$C$589:$H$589</c15:sqref>
                  </c15:fullRef>
                </c:ext>
              </c:extLst>
              <c:f>('OCTUBRE 2022'!$C$589,'OCTUBRE 2022'!$E$589,'OCTUBRE 2022'!$G$589)</c:f>
              <c:numCache>
                <c:formatCode>#,##0</c:formatCode>
                <c:ptCount val="3"/>
                <c:pt idx="0">
                  <c:v>688681</c:v>
                </c:pt>
                <c:pt idx="1">
                  <c:v>130180</c:v>
                </c:pt>
                <c:pt idx="2">
                  <c:v>818861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'OCTUBRE 2022'!$B$590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2022'!$C$588:$H$588</c15:sqref>
                  </c15:fullRef>
                </c:ext>
              </c:extLst>
              <c:f>('OCTUBRE 2022'!$C$588,'OCTUBRE 2022'!$E$588,'OCTUBRE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2022'!$C$590:$H$590</c15:sqref>
                  </c15:fullRef>
                </c:ext>
              </c:extLst>
              <c:f>('OCTUBRE 2022'!$C$590,'OCTUBRE 2022'!$E$590,'OCTUBRE 2022'!$G$590)</c:f>
              <c:numCache>
                <c:formatCode>#,##0</c:formatCode>
                <c:ptCount val="3"/>
                <c:pt idx="0">
                  <c:v>653710</c:v>
                </c:pt>
                <c:pt idx="1">
                  <c:v>171158</c:v>
                </c:pt>
                <c:pt idx="2">
                  <c:v>824868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14672"/>
        <c:axId val="4421103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2022'!$C$588:$H$588</c15:sqref>
                        </c15:fullRef>
                        <c15:formulaRef>
                          <c15:sqref>('OCTUBRE 2022'!$C$588,'OCTUBRE 2022'!$E$588,'OCTUBRE 2022'!$G$588)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2022'!$C$588:$H$588</c15:sqref>
                        </c15:fullRef>
                        <c15:formulaRef>
                          <c15:sqref>('OCTUBRE 2022'!$C$588,'OCTUBRE 2022'!$E$588,'OCTUBRE 2022'!$G$588)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421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0360"/>
        <c:crosses val="autoZero"/>
        <c:auto val="0"/>
        <c:lblAlgn val="ctr"/>
        <c:lblOffset val="100"/>
        <c:noMultiLvlLbl val="0"/>
      </c:catAx>
      <c:valAx>
        <c:axId val="442110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2022'!$C$330:$L$330</c15:sqref>
                  </c15:fullRef>
                </c:ext>
              </c:extLst>
              <c:f>'OCTUBRE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2022'!$C$331:$L$331</c15:sqref>
                  </c15:fullRef>
                </c:ext>
              </c:extLst>
              <c:f>'OCTUBRE 2022'!$C$331:$K$331</c:f>
              <c:numCache>
                <c:formatCode>#,##0</c:formatCode>
                <c:ptCount val="9"/>
                <c:pt idx="0">
                  <c:v>76312</c:v>
                </c:pt>
                <c:pt idx="1">
                  <c:v>129764</c:v>
                </c:pt>
                <c:pt idx="2">
                  <c:v>117364</c:v>
                </c:pt>
                <c:pt idx="3">
                  <c:v>38510</c:v>
                </c:pt>
                <c:pt idx="4">
                  <c:v>114705</c:v>
                </c:pt>
                <c:pt idx="5">
                  <c:v>92437</c:v>
                </c:pt>
                <c:pt idx="6">
                  <c:v>42219</c:v>
                </c:pt>
                <c:pt idx="7">
                  <c:v>88819</c:v>
                </c:pt>
                <c:pt idx="8">
                  <c:v>41588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2022'!$C$330:$L$330</c15:sqref>
                  </c15:fullRef>
                </c:ext>
              </c:extLst>
              <c:f>'OCTUBRE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2022'!$C$334:$L$334</c15:sqref>
                  </c15:fullRef>
                </c:ext>
              </c:extLst>
              <c:f>'OCTUBRE 2022'!$C$334:$K$334</c:f>
              <c:numCache>
                <c:formatCode>#,##0</c:formatCode>
                <c:ptCount val="9"/>
                <c:pt idx="0">
                  <c:v>126507</c:v>
                </c:pt>
                <c:pt idx="1">
                  <c:v>200803</c:v>
                </c:pt>
                <c:pt idx="2">
                  <c:v>184237</c:v>
                </c:pt>
                <c:pt idx="3">
                  <c:v>67385</c:v>
                </c:pt>
                <c:pt idx="4">
                  <c:v>211272</c:v>
                </c:pt>
                <c:pt idx="5">
                  <c:v>141839</c:v>
                </c:pt>
                <c:pt idx="6">
                  <c:v>77447</c:v>
                </c:pt>
                <c:pt idx="7">
                  <c:v>150336</c:v>
                </c:pt>
                <c:pt idx="8">
                  <c:v>70120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2022'!$E$547:$E$555</c:f>
              <c:numCache>
                <c:formatCode>#,##0</c:formatCode>
                <c:ptCount val="9"/>
                <c:pt idx="0">
                  <c:v>47485</c:v>
                </c:pt>
                <c:pt idx="1">
                  <c:v>93379</c:v>
                </c:pt>
                <c:pt idx="2">
                  <c:v>78131</c:v>
                </c:pt>
                <c:pt idx="3">
                  <c:v>27408</c:v>
                </c:pt>
                <c:pt idx="4">
                  <c:v>91055</c:v>
                </c:pt>
                <c:pt idx="5">
                  <c:v>58365</c:v>
                </c:pt>
                <c:pt idx="6">
                  <c:v>25924</c:v>
                </c:pt>
                <c:pt idx="7">
                  <c:v>72550</c:v>
                </c:pt>
                <c:pt idx="8">
                  <c:v>24293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'OCTUBRE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2022'!$H$547:$H$555</c:f>
              <c:numCache>
                <c:formatCode>#,##0</c:formatCode>
                <c:ptCount val="9"/>
                <c:pt idx="0">
                  <c:v>70957</c:v>
                </c:pt>
                <c:pt idx="1">
                  <c:v>135988</c:v>
                </c:pt>
                <c:pt idx="2">
                  <c:v>122297</c:v>
                </c:pt>
                <c:pt idx="3">
                  <c:v>47457</c:v>
                </c:pt>
                <c:pt idx="4">
                  <c:v>158608</c:v>
                </c:pt>
                <c:pt idx="5">
                  <c:v>82406</c:v>
                </c:pt>
                <c:pt idx="6">
                  <c:v>42544</c:v>
                </c:pt>
                <c:pt idx="7">
                  <c:v>123289</c:v>
                </c:pt>
                <c:pt idx="8">
                  <c:v>41322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2022'!$B$607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2022'!$C$606:$H$606</c15:sqref>
                  </c15:fullRef>
                </c:ext>
              </c:extLst>
              <c:f>('OCTUBRE 2022'!$C$606,'OCTUBRE 2022'!$E$606,'OCTUBRE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2022'!$C$607:$H$607</c15:sqref>
                  </c15:fullRef>
                </c:ext>
              </c:extLst>
              <c:f>('OCTUBRE 2022'!$C$607,'OCTUBRE 2022'!$E$607,'OCTUBRE 2022'!$G$607)</c:f>
              <c:numCache>
                <c:formatCode>#,##0</c:formatCode>
                <c:ptCount val="3"/>
                <c:pt idx="0">
                  <c:v>2512320</c:v>
                </c:pt>
                <c:pt idx="1">
                  <c:v>453586</c:v>
                </c:pt>
                <c:pt idx="2">
                  <c:v>2965906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'OCTUBRE 2022'!$B$608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2022'!$C$606:$H$606</c15:sqref>
                  </c15:fullRef>
                </c:ext>
              </c:extLst>
              <c:f>('OCTUBRE 2022'!$C$606,'OCTUBRE 2022'!$E$606,'OCTUBRE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2022'!$C$608:$H$608</c15:sqref>
                  </c15:fullRef>
                </c:ext>
              </c:extLst>
              <c:f>('OCTUBRE 2022'!$C$608,'OCTUBRE 2022'!$E$608,'OCTUBRE 2022'!$G$608)</c:f>
              <c:numCache>
                <c:formatCode>#,##0</c:formatCode>
                <c:ptCount val="3"/>
                <c:pt idx="0">
                  <c:v>3597849</c:v>
                </c:pt>
                <c:pt idx="1">
                  <c:v>1137314</c:v>
                </c:pt>
                <c:pt idx="2">
                  <c:v>4735163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114280"/>
        <c:axId val="4429384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2022'!$C$606:$H$606</c15:sqref>
                        </c15:fullRef>
                        <c15:formulaRef>
                          <c15:sqref>('OCTUBRE 2022'!$C$606,'OCTUBRE 2022'!$E$606,'OCTUBRE 2022'!$G$606)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2022'!$C$606:$H$606</c15:sqref>
                        </c15:fullRef>
                        <c15:formulaRef>
                          <c15:sqref>('OCTUBRE 2022'!$C$606,'OCTUBRE 2022'!$E$606,'OCTUBRE 2022'!$G$606)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211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8432"/>
        <c:crosses val="autoZero"/>
        <c:auto val="0"/>
        <c:lblAlgn val="ctr"/>
        <c:lblOffset val="100"/>
        <c:noMultiLvlLbl val="0"/>
      </c:catAx>
      <c:valAx>
        <c:axId val="44293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1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06567000"/>
        <c:axId val="106567384"/>
        <c:axId val="0"/>
      </c:bar3DChart>
      <c:catAx>
        <c:axId val="10656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06567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567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06567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2022'!$B$633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2022'!$C$632:$H$632</c15:sqref>
                  </c15:fullRef>
                </c:ext>
              </c:extLst>
              <c:f>('OCTUBRE 2022'!$C$632,'OCTUBRE 2022'!$E$632,'OCTUBRE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2022'!$C$633:$H$633</c15:sqref>
                  </c15:fullRef>
                </c:ext>
              </c:extLst>
              <c:f>('OCTUBRE 2022'!$C$633,'OCTUBRE 2022'!$E$633,'OCTUBRE 2022'!$G$633)</c:f>
              <c:numCache>
                <c:formatCode>#,##0</c:formatCode>
                <c:ptCount val="3"/>
                <c:pt idx="0">
                  <c:v>3954455</c:v>
                </c:pt>
                <c:pt idx="1">
                  <c:v>644950</c:v>
                </c:pt>
                <c:pt idx="2">
                  <c:v>4599405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'OCTUBRE 2022'!$B$634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2022'!$C$632:$H$632</c15:sqref>
                  </c15:fullRef>
                </c:ext>
              </c:extLst>
              <c:f>('OCTUBRE 2022'!$C$632,'OCTUBRE 2022'!$E$632,'OCTUBRE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2022'!$C$634:$H$634</c15:sqref>
                  </c15:fullRef>
                </c:ext>
              </c:extLst>
              <c:f>('OCTUBRE 2022'!$C$634,'OCTUBRE 2022'!$E$634,'OCTUBRE 2022'!$G$634)</c:f>
              <c:numCache>
                <c:formatCode>#,##0</c:formatCode>
                <c:ptCount val="3"/>
                <c:pt idx="0">
                  <c:v>5595929</c:v>
                </c:pt>
                <c:pt idx="1">
                  <c:v>1581063</c:v>
                </c:pt>
                <c:pt idx="2">
                  <c:v>7176992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933336"/>
        <c:axId val="442933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2022'!$C$632:$H$632</c15:sqref>
                        </c15:fullRef>
                        <c15:formulaRef>
                          <c15:sqref>('OCTUBRE 2022'!$C$632,'OCTUBRE 2022'!$E$632,'OCTUBRE 2022'!$G$632)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2022'!$C$632:$H$632</c15:sqref>
                        </c15:fullRef>
                        <c15:formulaRef>
                          <c15:sqref>('OCTUBRE 2022'!$C$632,'OCTUBRE 2022'!$E$632,'OCTUBRE 2022'!$G$632)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293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3728"/>
        <c:crosses val="autoZero"/>
        <c:auto val="0"/>
        <c:lblAlgn val="ctr"/>
        <c:lblOffset val="100"/>
        <c:noMultiLvlLbl val="0"/>
      </c:catAx>
      <c:valAx>
        <c:axId val="44293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3.389180496935592E-2"/>
                  <c:y val="1.09175136813304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0.20965555084709925"/>
                  <c:y val="6.266477901783236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2.0940439669833773E-2"/>
                  <c:y val="-7.02260025809507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4377442381180035E-2"/>
                  <c:y val="2.16904060428296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2022'!$E$672:$E$680</c:f>
              <c:numCache>
                <c:formatCode>#,##0</c:formatCode>
                <c:ptCount val="9"/>
                <c:pt idx="0">
                  <c:v>307</c:v>
                </c:pt>
                <c:pt idx="1">
                  <c:v>2495</c:v>
                </c:pt>
                <c:pt idx="2">
                  <c:v>6867</c:v>
                </c:pt>
                <c:pt idx="3">
                  <c:v>119</c:v>
                </c:pt>
                <c:pt idx="4">
                  <c:v>911</c:v>
                </c:pt>
                <c:pt idx="5">
                  <c:v>1855</c:v>
                </c:pt>
                <c:pt idx="6">
                  <c:v>12</c:v>
                </c:pt>
                <c:pt idx="7">
                  <c:v>543</c:v>
                </c:pt>
                <c:pt idx="8">
                  <c:v>1013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047951455080717E-2"/>
                  <c:y val="2.831281177959345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281659307312E-3"/>
                  <c:y val="-3.660131171031595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'OCTUBRE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2022'!$H$672:$H$680</c:f>
              <c:numCache>
                <c:formatCode>#,##0</c:formatCode>
                <c:ptCount val="9"/>
                <c:pt idx="0">
                  <c:v>307</c:v>
                </c:pt>
                <c:pt idx="1">
                  <c:v>4610</c:v>
                </c:pt>
                <c:pt idx="2">
                  <c:v>8056</c:v>
                </c:pt>
                <c:pt idx="3">
                  <c:v>475</c:v>
                </c:pt>
                <c:pt idx="4">
                  <c:v>2517</c:v>
                </c:pt>
                <c:pt idx="5">
                  <c:v>1876</c:v>
                </c:pt>
                <c:pt idx="6">
                  <c:v>49</c:v>
                </c:pt>
                <c:pt idx="7">
                  <c:v>2012</c:v>
                </c:pt>
                <c:pt idx="8">
                  <c:v>2076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2022'!$B$699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2022'!$C$698:$H$698</c15:sqref>
                  </c15:fullRef>
                </c:ext>
              </c:extLst>
              <c:f>('OCTUBRE 2022'!$C$698,'OCTUBRE 2022'!$E$698,'OCTUBRE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2022'!$C$699:$H$699</c15:sqref>
                  </c15:fullRef>
                </c:ext>
              </c:extLst>
              <c:f>('OCTUBRE 2022'!$C$699,'OCTUBRE 2022'!$E$699,'OCTUBRE 2022'!$G$699)</c:f>
              <c:numCache>
                <c:formatCode>#,##0</c:formatCode>
                <c:ptCount val="3"/>
                <c:pt idx="0">
                  <c:v>11481</c:v>
                </c:pt>
                <c:pt idx="1">
                  <c:v>2287</c:v>
                </c:pt>
                <c:pt idx="2">
                  <c:v>13768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'OCTUBRE 2022'!$B$700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2022'!$C$698:$H$698</c15:sqref>
                  </c15:fullRef>
                </c:ext>
              </c:extLst>
              <c:f>('OCTUBRE 2022'!$C$698,'OCTUBRE 2022'!$E$698,'OCTUBRE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2022'!$C$700:$H$700</c15:sqref>
                  </c15:fullRef>
                </c:ext>
              </c:extLst>
              <c:f>('OCTUBRE 2022'!$C$700,'OCTUBRE 2022'!$E$700,'OCTUBRE 2022'!$G$700)</c:f>
              <c:numCache>
                <c:formatCode>#,##0</c:formatCode>
                <c:ptCount val="3"/>
                <c:pt idx="0">
                  <c:v>10472</c:v>
                </c:pt>
                <c:pt idx="1">
                  <c:v>3650</c:v>
                </c:pt>
                <c:pt idx="2">
                  <c:v>14122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940000"/>
        <c:axId val="442939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2022'!$C$698:$H$698</c15:sqref>
                        </c15:fullRef>
                        <c15:formulaRef>
                          <c15:sqref>('OCTUBRE 2022'!$C$698,'OCTUBRE 2022'!$E$698,'OCTUBRE 2022'!$G$698)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2022'!$C$698:$H$698</c15:sqref>
                        </c15:fullRef>
                        <c15:formulaRef>
                          <c15:sqref>('OCTUBRE 2022'!$C$698,'OCTUBRE 2022'!$E$698,'OCTUBRE 2022'!$G$698)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294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9216"/>
        <c:crosses val="autoZero"/>
        <c:auto val="0"/>
        <c:lblAlgn val="ctr"/>
        <c:lblOffset val="100"/>
        <c:noMultiLvlLbl val="0"/>
      </c:catAx>
      <c:valAx>
        <c:axId val="44293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4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2022'!$B$714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2022'!$C$713:$H$713</c15:sqref>
                  </c15:fullRef>
                </c:ext>
              </c:extLst>
              <c:f>('OCTUBRE 2022'!$C$713,'OCTUBRE 2022'!$E$713,'OCTUBRE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2022'!$C$714:$H$714</c15:sqref>
                  </c15:fullRef>
                </c:ext>
              </c:extLst>
              <c:f>('OCTUBRE 2022'!$C$714,'OCTUBRE 2022'!$E$714,'OCTUBRE 2022'!$G$714)</c:f>
              <c:numCache>
                <c:formatCode>#,##0</c:formatCode>
                <c:ptCount val="3"/>
                <c:pt idx="0">
                  <c:v>21307</c:v>
                </c:pt>
                <c:pt idx="1">
                  <c:v>3569</c:v>
                </c:pt>
                <c:pt idx="2">
                  <c:v>24876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'OCTUBRE 2022'!$B$715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2022'!$C$713:$H$713</c15:sqref>
                  </c15:fullRef>
                </c:ext>
              </c:extLst>
              <c:f>('OCTUBRE 2022'!$C$713,'OCTUBRE 2022'!$E$713,'OCTUBRE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2022'!$C$715:$H$715</c15:sqref>
                  </c15:fullRef>
                </c:ext>
              </c:extLst>
              <c:f>('OCTUBRE 2022'!$C$715,'OCTUBRE 2022'!$E$715,'OCTUBRE 2022'!$G$715)</c:f>
              <c:numCache>
                <c:formatCode>#,##0</c:formatCode>
                <c:ptCount val="3"/>
                <c:pt idx="0">
                  <c:v>16750</c:v>
                </c:pt>
                <c:pt idx="1">
                  <c:v>5228</c:v>
                </c:pt>
                <c:pt idx="2">
                  <c:v>21978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938040"/>
        <c:axId val="442935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2022'!$C$713:$H$713</c15:sqref>
                        </c15:fullRef>
                        <c15:formulaRef>
                          <c15:sqref>('OCTUBRE 2022'!$C$713,'OCTUBRE 2022'!$E$713,'OCTUBRE 2022'!$G$713)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2022'!$C$713:$H$713</c15:sqref>
                        </c15:fullRef>
                        <c15:formulaRef>
                          <c15:sqref>('OCTUBRE 2022'!$C$713,'OCTUBRE 2022'!$E$713,'OCTUBRE 2022'!$G$713)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293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5296"/>
        <c:crosses val="autoZero"/>
        <c:auto val="0"/>
        <c:lblAlgn val="ctr"/>
        <c:lblOffset val="100"/>
        <c:noMultiLvlLbl val="0"/>
      </c:catAx>
      <c:valAx>
        <c:axId val="4429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2022'!$B$732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2022'!$C$731:$H$731</c15:sqref>
                  </c15:fullRef>
                </c:ext>
              </c:extLst>
              <c:f>('OCTUBRE 2022'!$C$731,'OCTUBRE 2022'!$E$731,'OCTUBRE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2022'!$C$732:$H$732</c15:sqref>
                  </c15:fullRef>
                </c:ext>
              </c:extLst>
              <c:f>('OCTUBRE 2022'!$C$732,'OCTUBRE 2022'!$E$732,'OCTUBRE 2022'!$G$732)</c:f>
              <c:numCache>
                <c:formatCode>#,##0</c:formatCode>
                <c:ptCount val="3"/>
                <c:pt idx="0">
                  <c:v>54433</c:v>
                </c:pt>
                <c:pt idx="1">
                  <c:v>12072</c:v>
                </c:pt>
                <c:pt idx="2">
                  <c:v>66505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'OCTUBRE 2022'!$B$733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2022'!$C$731:$H$731</c15:sqref>
                  </c15:fullRef>
                </c:ext>
              </c:extLst>
              <c:f>('OCTUBRE 2022'!$C$731,'OCTUBRE 2022'!$E$731,'OCTUBRE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2022'!$C$733:$H$733</c15:sqref>
                  </c15:fullRef>
                </c:ext>
              </c:extLst>
              <c:f>('OCTUBRE 2022'!$C$733,'OCTUBRE 2022'!$E$733,'OCTUBRE 2022'!$G$733)</c:f>
              <c:numCache>
                <c:formatCode>#,##0</c:formatCode>
                <c:ptCount val="3"/>
                <c:pt idx="0">
                  <c:v>89809</c:v>
                </c:pt>
                <c:pt idx="1">
                  <c:v>30587</c:v>
                </c:pt>
                <c:pt idx="2">
                  <c:v>120396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934120"/>
        <c:axId val="4429356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2022'!$C$731:$H$731</c15:sqref>
                        </c15:fullRef>
                        <c15:formulaRef>
                          <c15:sqref>('OCTUBRE 2022'!$C$731,'OCTUBRE 2022'!$E$731,'OCTUBRE 2022'!$G$731)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2022'!$C$731:$H$731</c15:sqref>
                        </c15:fullRef>
                        <c15:formulaRef>
                          <c15:sqref>('OCTUBRE 2022'!$C$731,'OCTUBRE 2022'!$E$731,'OCTUBRE 2022'!$G$731)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42934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5688"/>
        <c:crosses val="autoZero"/>
        <c:auto val="0"/>
        <c:lblAlgn val="ctr"/>
        <c:lblOffset val="100"/>
        <c:noMultiLvlLbl val="0"/>
      </c:catAx>
      <c:valAx>
        <c:axId val="44293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4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2022'!$B$758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2022'!$C$757:$H$757</c15:sqref>
                  </c15:fullRef>
                </c:ext>
              </c:extLst>
              <c:f>('OCTUBRE 2022'!$C$757,'OCTUBRE 2022'!$E$757,'OCTUBRE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2022'!$C$758:$H$758</c15:sqref>
                  </c15:fullRef>
                </c:ext>
              </c:extLst>
              <c:f>('OCTUBRE 2022'!$C$758,'OCTUBRE 2022'!$E$758,'OCTUBRE 2022'!$G$758)</c:f>
              <c:numCache>
                <c:formatCode>#,##0</c:formatCode>
                <c:ptCount val="3"/>
                <c:pt idx="0">
                  <c:v>115928</c:v>
                </c:pt>
                <c:pt idx="1">
                  <c:v>19489</c:v>
                </c:pt>
                <c:pt idx="2">
                  <c:v>135417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'OCTUBRE 2022'!$B$759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2022'!$C$757:$H$757</c15:sqref>
                  </c15:fullRef>
                </c:ext>
              </c:extLst>
              <c:f>('OCTUBRE 2022'!$C$757,'OCTUBRE 2022'!$E$757,'OCTUBRE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2022'!$C$759:$H$759</c15:sqref>
                  </c15:fullRef>
                </c:ext>
              </c:extLst>
              <c:f>('OCTUBRE 2022'!$C$759,'OCTUBRE 2022'!$E$759,'OCTUBRE 2022'!$G$759)</c:f>
              <c:numCache>
                <c:formatCode>#,##0</c:formatCode>
                <c:ptCount val="3"/>
                <c:pt idx="0">
                  <c:v>167781</c:v>
                </c:pt>
                <c:pt idx="1">
                  <c:v>47922</c:v>
                </c:pt>
                <c:pt idx="2">
                  <c:v>215703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936080"/>
        <c:axId val="4429364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2022'!$C$757:$H$757</c15:sqref>
                        </c15:fullRef>
                        <c15:formulaRef>
                          <c15:sqref>('OCTUBRE 2022'!$C$757,'OCTUBRE 2022'!$E$757,'OCTUBRE 2022'!$G$757)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2022'!$C$757:$H$757</c15:sqref>
                        </c15:fullRef>
                        <c15:formulaRef>
                          <c15:sqref>('OCTUBRE 2022'!$C$757,'OCTUBRE 2022'!$E$757,'OCTUBRE 2022'!$G$757)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4293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6472"/>
        <c:crosses val="autoZero"/>
        <c:auto val="0"/>
        <c:lblAlgn val="ctr"/>
        <c:lblOffset val="100"/>
        <c:noMultiLvlLbl val="0"/>
      </c:catAx>
      <c:valAx>
        <c:axId val="442936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93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2022'!$E$797:$E$805</c:f>
              <c:numCache>
                <c:formatCode>#,##0</c:formatCode>
                <c:ptCount val="9"/>
                <c:pt idx="0">
                  <c:v>15109</c:v>
                </c:pt>
                <c:pt idx="1">
                  <c:v>14430</c:v>
                </c:pt>
                <c:pt idx="2">
                  <c:v>11769</c:v>
                </c:pt>
                <c:pt idx="3">
                  <c:v>6586</c:v>
                </c:pt>
                <c:pt idx="4">
                  <c:v>10268</c:v>
                </c:pt>
                <c:pt idx="5">
                  <c:v>15201</c:v>
                </c:pt>
                <c:pt idx="6">
                  <c:v>10160</c:v>
                </c:pt>
                <c:pt idx="7">
                  <c:v>8061</c:v>
                </c:pt>
                <c:pt idx="8">
                  <c:v>11909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'OCTUBRE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2022'!$H$797:$H$805</c:f>
              <c:numCache>
                <c:formatCode>#,##0</c:formatCode>
                <c:ptCount val="9"/>
                <c:pt idx="0">
                  <c:v>29897</c:v>
                </c:pt>
                <c:pt idx="1">
                  <c:v>27345</c:v>
                </c:pt>
                <c:pt idx="2">
                  <c:v>21772</c:v>
                </c:pt>
                <c:pt idx="3">
                  <c:v>12820</c:v>
                </c:pt>
                <c:pt idx="4">
                  <c:v>22326</c:v>
                </c:pt>
                <c:pt idx="5">
                  <c:v>26071</c:v>
                </c:pt>
                <c:pt idx="6">
                  <c:v>19652</c:v>
                </c:pt>
                <c:pt idx="7">
                  <c:v>11990</c:v>
                </c:pt>
                <c:pt idx="8">
                  <c:v>19252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2022'!$B$824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2022'!$C$823:$H$823</c15:sqref>
                  </c15:fullRef>
                </c:ext>
              </c:extLst>
              <c:f>('OCTUBRE 2022'!$C$823,'OCTUBRE 2022'!$E$823,'OCTUBRE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2022'!$C$824:$H$824</c15:sqref>
                  </c15:fullRef>
                </c:ext>
              </c:extLst>
              <c:f>('OCTUBRE 2022'!$C$824,'OCTUBRE 2022'!$E$824,'OCTUBRE 2022'!$G$824)</c:f>
              <c:numCache>
                <c:formatCode>#,##0</c:formatCode>
                <c:ptCount val="3"/>
                <c:pt idx="0">
                  <c:v>99186</c:v>
                </c:pt>
                <c:pt idx="1">
                  <c:v>8316</c:v>
                </c:pt>
                <c:pt idx="2">
                  <c:v>107502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'OCTUBRE 2022'!$B$825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2022'!$C$823:$H$823</c15:sqref>
                  </c15:fullRef>
                </c:ext>
              </c:extLst>
              <c:f>('OCTUBRE 2022'!$C$823,'OCTUBRE 2022'!$E$823,'OCTUBRE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2022'!$C$825:$H$825</c15:sqref>
                  </c15:fullRef>
                </c:ext>
              </c:extLst>
              <c:f>('OCTUBRE 2022'!$C$825,'OCTUBRE 2022'!$E$825,'OCTUBRE 2022'!$G$825)</c:f>
              <c:numCache>
                <c:formatCode>#,##0</c:formatCode>
                <c:ptCount val="3"/>
                <c:pt idx="0">
                  <c:v>90331</c:v>
                </c:pt>
                <c:pt idx="1">
                  <c:v>13162</c:v>
                </c:pt>
                <c:pt idx="2">
                  <c:v>103493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702304"/>
        <c:axId val="443696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2022'!$C$823:$H$823</c15:sqref>
                        </c15:fullRef>
                        <c15:formulaRef>
                          <c15:sqref>('OCTUBRE 2022'!$C$823,'OCTUBRE 2022'!$E$823,'OCTUBRE 2022'!$G$823)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2022'!$C$823:$H$823</c15:sqref>
                        </c15:fullRef>
                        <c15:formulaRef>
                          <c15:sqref>('OCTUBRE 2022'!$C$823,'OCTUBRE 2022'!$E$823,'OCTUBRE 2022'!$G$823)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37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96816"/>
        <c:crosses val="autoZero"/>
        <c:auto val="0"/>
        <c:lblAlgn val="ctr"/>
        <c:lblOffset val="100"/>
        <c:noMultiLvlLbl val="0"/>
      </c:catAx>
      <c:valAx>
        <c:axId val="44369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7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106683432"/>
        <c:axId val="106620736"/>
        <c:axId val="0"/>
      </c:bar3DChart>
      <c:catAx>
        <c:axId val="106683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06620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20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06683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2022'!$B$949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2022'!$C$948:$H$948</c15:sqref>
                  </c15:fullRef>
                </c:ext>
              </c:extLst>
              <c:f>('OCTUBRE 2022'!$C$948,'OCTUBRE 2022'!$E$948,'OCTUBRE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2022'!$C$949:$H$949</c15:sqref>
                  </c15:fullRef>
                </c:ext>
              </c:extLst>
              <c:f>('OCTUBRE 2022'!$C$949,'OCTUBRE 2022'!$E$949,'OCTUBRE 2022'!$G$949)</c:f>
              <c:numCache>
                <c:formatCode>#,##0</c:formatCode>
                <c:ptCount val="3"/>
                <c:pt idx="0">
                  <c:v>9612</c:v>
                </c:pt>
                <c:pt idx="1">
                  <c:v>3357</c:v>
                </c:pt>
                <c:pt idx="2">
                  <c:v>12969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'OCTUBRE 2022'!$B$950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2022'!$C$948:$H$948</c15:sqref>
                  </c15:fullRef>
                </c:ext>
              </c:extLst>
              <c:f>('OCTUBRE 2022'!$C$948,'OCTUBRE 2022'!$E$948,'OCTUBRE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2022'!$C$950:$H$950</c15:sqref>
                  </c15:fullRef>
                </c:ext>
              </c:extLst>
              <c:f>('OCTUBRE 2022'!$C$950,'OCTUBRE 2022'!$E$950,'OCTUBRE 2022'!$G$950)</c:f>
              <c:numCache>
                <c:formatCode>#,##0</c:formatCode>
                <c:ptCount val="3"/>
                <c:pt idx="0">
                  <c:v>10935</c:v>
                </c:pt>
                <c:pt idx="1">
                  <c:v>7131</c:v>
                </c:pt>
                <c:pt idx="2">
                  <c:v>18066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99952"/>
        <c:axId val="4437026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2022'!$C$948:$H$948</c15:sqref>
                        </c15:fullRef>
                        <c15:formulaRef>
                          <c15:sqref>('OCTUBRE 2022'!$C$948,'OCTUBRE 2022'!$E$948,'OCTUBRE 2022'!$G$948)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2022'!$C$948:$H$948</c15:sqref>
                        </c15:fullRef>
                        <c15:formulaRef>
                          <c15:sqref>('OCTUBRE 2022'!$C$948,'OCTUBRE 2022'!$E$948,'OCTUBRE 2022'!$G$948)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369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702696"/>
        <c:crosses val="autoZero"/>
        <c:auto val="0"/>
        <c:lblAlgn val="ctr"/>
        <c:lblOffset val="100"/>
        <c:noMultiLvlLbl val="0"/>
      </c:catAx>
      <c:valAx>
        <c:axId val="443702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9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2022'!$B$1074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2022'!$C$1073:$H$1073</c15:sqref>
                  </c15:fullRef>
                </c:ext>
              </c:extLst>
              <c:f>('OCTUBRE 2022'!$C$1073,'OCTUBRE 2022'!$E$1073,'OCTUBRE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2022'!$C$1074:$H$1074</c15:sqref>
                  </c15:fullRef>
                </c:ext>
              </c:extLst>
              <c:f>('OCTUBRE 2022'!$C$1074,'OCTUBRE 2022'!$E$1074,'OCTUBRE 2022'!$G$1074)</c:f>
              <c:numCache>
                <c:formatCode>#,##0</c:formatCode>
                <c:ptCount val="3"/>
                <c:pt idx="0">
                  <c:v>7659</c:v>
                </c:pt>
                <c:pt idx="1">
                  <c:v>7955</c:v>
                </c:pt>
                <c:pt idx="2">
                  <c:v>15614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'OCTUBRE 2022'!$B$1075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2022'!$C$1073:$H$1073</c15:sqref>
                  </c15:fullRef>
                </c:ext>
              </c:extLst>
              <c:f>('OCTUBRE 2022'!$C$1073,'OCTUBRE 2022'!$E$1073,'OCTUBRE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2022'!$C$1075:$H$1075</c15:sqref>
                  </c15:fullRef>
                </c:ext>
              </c:extLst>
              <c:f>('OCTUBRE 2022'!$C$1075,'OCTUBRE 2022'!$E$1075,'OCTUBRE 2022'!$G$1075)</c:f>
              <c:numCache>
                <c:formatCode>#,##0</c:formatCode>
                <c:ptCount val="3"/>
                <c:pt idx="0">
                  <c:v>14031</c:v>
                </c:pt>
                <c:pt idx="1">
                  <c:v>13476</c:v>
                </c:pt>
                <c:pt idx="2">
                  <c:v>27507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700344"/>
        <c:axId val="4436995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2022'!$C$1073:$H$1073</c15:sqref>
                        </c15:fullRef>
                        <c15:formulaRef>
                          <c15:sqref>('OCTUBRE 2022'!$C$1073,'OCTUBRE 2022'!$E$1073,'OCTUBRE 2022'!$G$1073)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2022'!$C$1073:$H$1073</c15:sqref>
                        </c15:fullRef>
                        <c15:formulaRef>
                          <c15:sqref>('OCTUBRE 2022'!$C$1073,'OCTUBRE 2022'!$E$1073,'OCTUBRE 2022'!$G$1073)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370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99560"/>
        <c:crosses val="autoZero"/>
        <c:auto val="0"/>
        <c:lblAlgn val="ctr"/>
        <c:lblOffset val="100"/>
        <c:noMultiLvlLbl val="0"/>
      </c:catAx>
      <c:valAx>
        <c:axId val="443699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2022'!$B$1199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2022'!$C$1198:$H$1198</c15:sqref>
                  </c15:fullRef>
                </c:ext>
              </c:extLst>
              <c:f>('OCTUBRE 2022'!$C$1198,'OCTUBRE 2022'!$E$1198,'OCTUBRE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2022'!$C$1199:$H$1199</c15:sqref>
                  </c15:fullRef>
                </c:ext>
              </c:extLst>
              <c:f>('OCTUBRE 2022'!$C$1199,'OCTUBRE 2022'!$E$1199,'OCTUBRE 2022'!$G$1199)</c:f>
              <c:numCache>
                <c:formatCode>#,##0</c:formatCode>
                <c:ptCount val="3"/>
                <c:pt idx="0">
                  <c:v>25325</c:v>
                </c:pt>
                <c:pt idx="1">
                  <c:v>2833</c:v>
                </c:pt>
                <c:pt idx="2">
                  <c:v>28158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'OCTUBRE 2022'!$B$1200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2022'!$C$1198:$H$1198</c15:sqref>
                  </c15:fullRef>
                </c:ext>
              </c:extLst>
              <c:f>('OCTUBRE 2022'!$C$1198,'OCTUBRE 2022'!$E$1198,'OCTUBRE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2022'!$C$1200:$H$1200</c15:sqref>
                  </c15:fullRef>
                </c:ext>
              </c:extLst>
              <c:f>('OCTUBRE 2022'!$C$1200,'OCTUBRE 2022'!$E$1200,'OCTUBRE 2022'!$G$1200)</c:f>
              <c:numCache>
                <c:formatCode>#,##0</c:formatCode>
                <c:ptCount val="3"/>
                <c:pt idx="0">
                  <c:v>31965</c:v>
                </c:pt>
                <c:pt idx="1">
                  <c:v>2935</c:v>
                </c:pt>
                <c:pt idx="2">
                  <c:v>34900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97600"/>
        <c:axId val="4436972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2022'!$C$1198:$H$1198</c15:sqref>
                        </c15:fullRef>
                        <c15:formulaRef>
                          <c15:sqref>('OCTUBRE 2022'!$C$1198,'OCTUBRE 2022'!$E$1198,'OCTUBRE 2022'!$G$1198)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2022'!$C$1198:$H$1198</c15:sqref>
                        </c15:fullRef>
                        <c15:formulaRef>
                          <c15:sqref>('OCTUBRE 2022'!$C$1198,'OCTUBRE 2022'!$E$1198,'OCTUBRE 2022'!$G$1198)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36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97208"/>
        <c:crosses val="autoZero"/>
        <c:auto val="0"/>
        <c:lblAlgn val="ctr"/>
        <c:lblOffset val="100"/>
        <c:noMultiLvlLbl val="0"/>
      </c:catAx>
      <c:valAx>
        <c:axId val="44369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9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2022'!$B$1323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2022'!$C$1322:$H$1322</c15:sqref>
                  </c15:fullRef>
                </c:ext>
              </c:extLst>
              <c:f>('OCTUBRE 2022'!$C$1322,'OCTUBRE 2022'!$E$1322,'OCTUBRE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2022'!$C$1323:$H$1323</c15:sqref>
                  </c15:fullRef>
                </c:ext>
              </c:extLst>
              <c:f>('OCTUBRE 2022'!$C$1323,'OCTUBRE 2022'!$E$1323,'OCTUBRE 2022'!$G$1323)</c:f>
              <c:numCache>
                <c:formatCode>#,##0</c:formatCode>
                <c:ptCount val="3"/>
                <c:pt idx="0">
                  <c:v>19719</c:v>
                </c:pt>
                <c:pt idx="1">
                  <c:v>2613</c:v>
                </c:pt>
                <c:pt idx="2">
                  <c:v>22332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'OCTUBRE 2022'!$B$1324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2022'!$C$1322:$H$1322</c15:sqref>
                  </c15:fullRef>
                </c:ext>
              </c:extLst>
              <c:f>('OCTUBRE 2022'!$C$1322,'OCTUBRE 2022'!$E$1322,'OCTUBRE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2022'!$C$1324:$H$1324</c15:sqref>
                  </c15:fullRef>
                </c:ext>
              </c:extLst>
              <c:f>('OCTUBRE 2022'!$C$1324,'OCTUBRE 2022'!$E$1324,'OCTUBRE 2022'!$G$1324)</c:f>
              <c:numCache>
                <c:formatCode>#,##0</c:formatCode>
                <c:ptCount val="3"/>
                <c:pt idx="0">
                  <c:v>20415</c:v>
                </c:pt>
                <c:pt idx="1">
                  <c:v>4625</c:v>
                </c:pt>
                <c:pt idx="2">
                  <c:v>25040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696424"/>
        <c:axId val="443698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2022'!$C$1322:$H$1322</c15:sqref>
                        </c15:fullRef>
                        <c15:formulaRef>
                          <c15:sqref>('OCTUBRE 2022'!$C$1322,'OCTUBRE 2022'!$E$1322,'OCTUBRE 2022'!$G$1322)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2022'!$C$1322:$H$1322</c15:sqref>
                        </c15:fullRef>
                        <c15:formulaRef>
                          <c15:sqref>('OCTUBRE 2022'!$C$1322,'OCTUBRE 2022'!$E$1322,'OCTUBRE 2022'!$G$1322)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369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98384"/>
        <c:crosses val="autoZero"/>
        <c:auto val="0"/>
        <c:lblAlgn val="ctr"/>
        <c:lblOffset val="100"/>
        <c:noMultiLvlLbl val="0"/>
      </c:catAx>
      <c:valAx>
        <c:axId val="44369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696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10181BA-FC2B-4A0A-9120-237FDFFB9A39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076184849813988E-2"/>
                  <c:y val="7.335176561165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2022'!$E$922:$E$930</c:f>
              <c:numCache>
                <c:formatCode>#,##0</c:formatCode>
                <c:ptCount val="9"/>
                <c:pt idx="0">
                  <c:v>3981</c:v>
                </c:pt>
                <c:pt idx="1">
                  <c:v>3745</c:v>
                </c:pt>
                <c:pt idx="2">
                  <c:v>925</c:v>
                </c:pt>
                <c:pt idx="3">
                  <c:v>189</c:v>
                </c:pt>
                <c:pt idx="4">
                  <c:v>3037</c:v>
                </c:pt>
                <c:pt idx="5">
                  <c:v>1176</c:v>
                </c:pt>
                <c:pt idx="6">
                  <c:v>2909</c:v>
                </c:pt>
                <c:pt idx="7">
                  <c:v>1768</c:v>
                </c:pt>
                <c:pt idx="8">
                  <c:v>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1C8CA60-5C2D-4979-BA6A-CAEBA944956F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741284497792258E-2"/>
                  <c:y val="-3.66013117103158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'OCTUBRE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2022'!$H$922:$H$930</c:f>
              <c:numCache>
                <c:formatCode>#,##0</c:formatCode>
                <c:ptCount val="9"/>
                <c:pt idx="0">
                  <c:v>7508</c:v>
                </c:pt>
                <c:pt idx="1">
                  <c:v>7488</c:v>
                </c:pt>
                <c:pt idx="2">
                  <c:v>2157</c:v>
                </c:pt>
                <c:pt idx="3">
                  <c:v>203</c:v>
                </c:pt>
                <c:pt idx="4">
                  <c:v>5691</c:v>
                </c:pt>
                <c:pt idx="5">
                  <c:v>2201</c:v>
                </c:pt>
                <c:pt idx="6">
                  <c:v>7357</c:v>
                </c:pt>
                <c:pt idx="7">
                  <c:v>2531</c:v>
                </c:pt>
                <c:pt idx="8">
                  <c:v>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7.0578861369997817E-2"/>
                  <c:y val="1.356664566643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2.7635616358586772E-3"/>
                  <c:y val="5.8681412489322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5.5770897885157788E-4"/>
                  <c:y val="3.306027609142514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33F8F9-D757-4CCD-9997-E1CFDA17F345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3150508466295024E-2"/>
                  <c:y val="3.77264061214022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2022'!$E$1047:$E$1055</c:f>
              <c:numCache>
                <c:formatCode>#,##0</c:formatCode>
                <c:ptCount val="9"/>
                <c:pt idx="0">
                  <c:v>390</c:v>
                </c:pt>
                <c:pt idx="1">
                  <c:v>6275</c:v>
                </c:pt>
                <c:pt idx="2">
                  <c:v>12331</c:v>
                </c:pt>
                <c:pt idx="3">
                  <c:v>2838</c:v>
                </c:pt>
                <c:pt idx="4">
                  <c:v>477</c:v>
                </c:pt>
                <c:pt idx="5">
                  <c:v>2260</c:v>
                </c:pt>
                <c:pt idx="6">
                  <c:v>691</c:v>
                </c:pt>
                <c:pt idx="7">
                  <c:v>1758</c:v>
                </c:pt>
                <c:pt idx="8">
                  <c:v>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5.3126545872445162E-2"/>
                  <c:y val="1.11744874725617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8353133827832E-2"/>
                  <c:y val="1.1479266509713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0118173072697913E-3"/>
                  <c:y val="1.52223990805289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4053098202971933E-2"/>
                  <c:y val="1.78856488562378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'OCTUBRE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2022'!$H$1047:$H$1055</c:f>
              <c:numCache>
                <c:formatCode>#,##0</c:formatCode>
                <c:ptCount val="9"/>
                <c:pt idx="0">
                  <c:v>677</c:v>
                </c:pt>
                <c:pt idx="1">
                  <c:v>8809</c:v>
                </c:pt>
                <c:pt idx="2">
                  <c:v>14541</c:v>
                </c:pt>
                <c:pt idx="3">
                  <c:v>2846</c:v>
                </c:pt>
                <c:pt idx="4">
                  <c:v>741</c:v>
                </c:pt>
                <c:pt idx="5">
                  <c:v>4432</c:v>
                </c:pt>
                <c:pt idx="6">
                  <c:v>1318</c:v>
                </c:pt>
                <c:pt idx="7">
                  <c:v>2861</c:v>
                </c:pt>
                <c:pt idx="8">
                  <c:v>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2022'!$E$1172:$E$1180</c:f>
              <c:numCache>
                <c:formatCode>#,##0</c:formatCode>
                <c:ptCount val="9"/>
                <c:pt idx="0">
                  <c:v>7173</c:v>
                </c:pt>
                <c:pt idx="1">
                  <c:v>4337</c:v>
                </c:pt>
                <c:pt idx="2">
                  <c:v>3421</c:v>
                </c:pt>
                <c:pt idx="3">
                  <c:v>759</c:v>
                </c:pt>
                <c:pt idx="4">
                  <c:v>4349</c:v>
                </c:pt>
                <c:pt idx="5">
                  <c:v>8048</c:v>
                </c:pt>
                <c:pt idx="6">
                  <c:v>1308</c:v>
                </c:pt>
                <c:pt idx="7">
                  <c:v>2500</c:v>
                </c:pt>
                <c:pt idx="8">
                  <c:v>3005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'OCTUBRE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2022'!$H$1172:$H$1180</c:f>
              <c:numCache>
                <c:formatCode>#,##0</c:formatCode>
                <c:ptCount val="9"/>
                <c:pt idx="0">
                  <c:v>14613</c:v>
                </c:pt>
                <c:pt idx="1">
                  <c:v>8057</c:v>
                </c:pt>
                <c:pt idx="2">
                  <c:v>6930</c:v>
                </c:pt>
                <c:pt idx="3">
                  <c:v>1518</c:v>
                </c:pt>
                <c:pt idx="4">
                  <c:v>11078</c:v>
                </c:pt>
                <c:pt idx="5">
                  <c:v>15466</c:v>
                </c:pt>
                <c:pt idx="6">
                  <c:v>3100</c:v>
                </c:pt>
                <c:pt idx="7">
                  <c:v>5421</c:v>
                </c:pt>
                <c:pt idx="8">
                  <c:v>5583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645960"/>
        <c:axId val="441989136"/>
      </c:barChart>
      <c:catAx>
        <c:axId val="10664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989136"/>
        <c:crosses val="autoZero"/>
        <c:auto val="0"/>
        <c:lblAlgn val="ctr"/>
        <c:lblOffset val="100"/>
        <c:noMultiLvlLbl val="0"/>
      </c:catAx>
      <c:valAx>
        <c:axId val="44198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64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264730495448068E-2"/>
                  <c:y val="-2.804116709012726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2022'!$E$1296:$E$1304</c:f>
              <c:numCache>
                <c:formatCode>#,##0</c:formatCode>
                <c:ptCount val="9"/>
                <c:pt idx="0">
                  <c:v>1867</c:v>
                </c:pt>
                <c:pt idx="1">
                  <c:v>5103</c:v>
                </c:pt>
                <c:pt idx="2">
                  <c:v>3920</c:v>
                </c:pt>
                <c:pt idx="3">
                  <c:v>611</c:v>
                </c:pt>
                <c:pt idx="4">
                  <c:v>4608</c:v>
                </c:pt>
                <c:pt idx="5">
                  <c:v>5532</c:v>
                </c:pt>
                <c:pt idx="6">
                  <c:v>1215</c:v>
                </c:pt>
                <c:pt idx="7">
                  <c:v>1639</c:v>
                </c:pt>
                <c:pt idx="8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'OCTUBRE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2022'!$H$1296:$H$1304</c:f>
              <c:numCache>
                <c:formatCode>#,##0</c:formatCode>
                <c:ptCount val="9"/>
                <c:pt idx="0">
                  <c:v>2548</c:v>
                </c:pt>
                <c:pt idx="1">
                  <c:v>8506</c:v>
                </c:pt>
                <c:pt idx="2">
                  <c:v>8484</c:v>
                </c:pt>
                <c:pt idx="3">
                  <c:v>2066</c:v>
                </c:pt>
                <c:pt idx="4">
                  <c:v>10311</c:v>
                </c:pt>
                <c:pt idx="5">
                  <c:v>9387</c:v>
                </c:pt>
                <c:pt idx="6">
                  <c:v>3427</c:v>
                </c:pt>
                <c:pt idx="7">
                  <c:v>2232</c:v>
                </c:pt>
                <c:pt idx="8">
                  <c:v>750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2022'!$B$839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2022'!$C$838:$H$838</c15:sqref>
                  </c15:fullRef>
                </c:ext>
              </c:extLst>
              <c:f>('OCTUBRE 2022'!$C$838,'OCTUBRE 2022'!$E$838,'OCTUBRE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2022'!$C$839:$H$839</c15:sqref>
                  </c15:fullRef>
                </c:ext>
              </c:extLst>
              <c:f>('OCTUBRE 2022'!$C$839,'OCTUBRE 2022'!$E$839,'OCTUBRE 2022'!$G$839)</c:f>
              <c:numCache>
                <c:formatCode>#,##0</c:formatCode>
                <c:ptCount val="3"/>
                <c:pt idx="0">
                  <c:v>191607</c:v>
                </c:pt>
                <c:pt idx="1">
                  <c:v>10838</c:v>
                </c:pt>
                <c:pt idx="2">
                  <c:v>202445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'OCTUBRE 2022'!$B$840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2022'!$C$838:$H$838</c15:sqref>
                  </c15:fullRef>
                </c:ext>
              </c:extLst>
              <c:f>('OCTUBRE 2022'!$C$838,'OCTUBRE 2022'!$E$838,'OCTUBRE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2022'!$C$840:$H$840</c15:sqref>
                  </c15:fullRef>
                </c:ext>
              </c:extLst>
              <c:f>('OCTUBRE 2022'!$C$840,'OCTUBRE 2022'!$E$840,'OCTUBRE 2022'!$G$840)</c:f>
              <c:numCache>
                <c:formatCode>#,##0</c:formatCode>
                <c:ptCount val="3"/>
                <c:pt idx="0">
                  <c:v>173153</c:v>
                </c:pt>
                <c:pt idx="1">
                  <c:v>17972</c:v>
                </c:pt>
                <c:pt idx="2">
                  <c:v>191125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010312"/>
        <c:axId val="4430122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2022'!$C$838:$H$838</c15:sqref>
                        </c15:fullRef>
                        <c15:formulaRef>
                          <c15:sqref>('OCTUBRE 2022'!$C$838,'OCTUBRE 2022'!$E$838,'OCTUBRE 2022'!$G$838)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2022'!$C$838:$H$838</c15:sqref>
                        </c15:fullRef>
                        <c15:formulaRef>
                          <c15:sqref>('OCTUBRE 2022'!$C$838,'OCTUBRE 2022'!$E$838,'OCTUBRE 2022'!$G$838)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301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12272"/>
        <c:crosses val="autoZero"/>
        <c:auto val="0"/>
        <c:lblAlgn val="ctr"/>
        <c:lblOffset val="100"/>
        <c:noMultiLvlLbl val="0"/>
      </c:catAx>
      <c:valAx>
        <c:axId val="4430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10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2022'!$B$883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2022'!$C$882:$H$882</c15:sqref>
                  </c15:fullRef>
                </c:ext>
              </c:extLst>
              <c:f>('OCTUBRE 2022'!$C$882,'OCTUBRE 2022'!$E$882,'OCTUBRE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2022'!$C$883:$H$883</c15:sqref>
                  </c15:fullRef>
                </c:ext>
              </c:extLst>
              <c:f>('OCTUBRE 2022'!$C$883,'OCTUBRE 2022'!$E$883,'OCTUBRE 2022'!$G$883)</c:f>
              <c:numCache>
                <c:formatCode>#,##0</c:formatCode>
                <c:ptCount val="3"/>
                <c:pt idx="0">
                  <c:v>1109184</c:v>
                </c:pt>
                <c:pt idx="1">
                  <c:v>72695</c:v>
                </c:pt>
                <c:pt idx="2">
                  <c:v>1181879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'OCTUBRE 2022'!$B$884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2022'!$C$882:$H$882</c15:sqref>
                  </c15:fullRef>
                </c:ext>
              </c:extLst>
              <c:f>('OCTUBRE 2022'!$C$882,'OCTUBRE 2022'!$E$882,'OCTUBRE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2022'!$C$884:$H$884</c15:sqref>
                  </c15:fullRef>
                </c:ext>
              </c:extLst>
              <c:f>('OCTUBRE 2022'!$C$884,'OCTUBRE 2022'!$E$884,'OCTUBRE 2022'!$G$884)</c:f>
              <c:numCache>
                <c:formatCode>#,##0</c:formatCode>
                <c:ptCount val="3"/>
                <c:pt idx="0">
                  <c:v>1561069</c:v>
                </c:pt>
                <c:pt idx="1">
                  <c:v>144477</c:v>
                </c:pt>
                <c:pt idx="2">
                  <c:v>1705546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010704"/>
        <c:axId val="4430126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2022'!$C$882:$H$882</c15:sqref>
                        </c15:fullRef>
                        <c15:formulaRef>
                          <c15:sqref>('OCTUBRE 2022'!$C$882,'OCTUBRE 2022'!$E$882,'OCTUBRE 2022'!$G$882)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2022'!$C$882:$H$882</c15:sqref>
                        </c15:fullRef>
                        <c15:formulaRef>
                          <c15:sqref>('OCTUBRE 2022'!$C$882,'OCTUBRE 2022'!$E$882,'OCTUBRE 2022'!$G$882)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301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12664"/>
        <c:crosses val="autoZero"/>
        <c:auto val="0"/>
        <c:lblAlgn val="ctr"/>
        <c:lblOffset val="100"/>
        <c:noMultiLvlLbl val="0"/>
      </c:catAx>
      <c:valAx>
        <c:axId val="44301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01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2022'!$B$964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2022'!$C$963:$H$963</c15:sqref>
                  </c15:fullRef>
                </c:ext>
              </c:extLst>
              <c:f>('OCTUBRE 2022'!$C$963,'OCTUBRE 2022'!$E$963,'OCTUBRE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2022'!$C$964:$H$964</c15:sqref>
                  </c15:fullRef>
                </c:ext>
              </c:extLst>
              <c:f>('OCTUBRE 2022'!$C$964,'OCTUBRE 2022'!$E$964,'OCTUBRE 2022'!$G$964)</c:f>
              <c:numCache>
                <c:formatCode>#,##0</c:formatCode>
                <c:ptCount val="3"/>
                <c:pt idx="0">
                  <c:v>19909</c:v>
                </c:pt>
                <c:pt idx="1">
                  <c:v>4814</c:v>
                </c:pt>
                <c:pt idx="2">
                  <c:v>24723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'OCTUBRE 2022'!$B$965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2022'!$C$963:$H$963</c15:sqref>
                  </c15:fullRef>
                </c:ext>
              </c:extLst>
              <c:f>('OCTUBRE 2022'!$C$963,'OCTUBRE 2022'!$E$963,'OCTUBRE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2022'!$C$965:$H$965</c15:sqref>
                  </c15:fullRef>
                </c:ext>
              </c:extLst>
              <c:f>('OCTUBRE 2022'!$C$965,'OCTUBRE 2022'!$E$965,'OCTUBRE 2022'!$G$965)</c:f>
              <c:numCache>
                <c:formatCode>#,##0</c:formatCode>
                <c:ptCount val="3"/>
                <c:pt idx="0">
                  <c:v>23988</c:v>
                </c:pt>
                <c:pt idx="1">
                  <c:v>11798</c:v>
                </c:pt>
                <c:pt idx="2">
                  <c:v>35786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89336"/>
        <c:axId val="4448865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2022'!$C$963:$H$963</c15:sqref>
                        </c15:fullRef>
                        <c15:formulaRef>
                          <c15:sqref>('OCTUBRE 2022'!$C$963,'OCTUBRE 2022'!$E$963,'OCTUBRE 2022'!$G$963)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2022'!$C$963:$H$963</c15:sqref>
                        </c15:fullRef>
                        <c15:formulaRef>
                          <c15:sqref>('OCTUBRE 2022'!$C$963,'OCTUBRE 2022'!$E$963,'OCTUBRE 2022'!$G$963)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488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6592"/>
        <c:crosses val="autoZero"/>
        <c:auto val="0"/>
        <c:lblAlgn val="ctr"/>
        <c:lblOffset val="100"/>
        <c:noMultiLvlLbl val="0"/>
      </c:catAx>
      <c:valAx>
        <c:axId val="44488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9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2022'!$B$1089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2022'!$C$1088:$H$1088</c15:sqref>
                  </c15:fullRef>
                </c:ext>
              </c:extLst>
              <c:f>('OCTUBRE 2022'!$C$1088,'OCTUBRE 2022'!$E$1088,'OCTUBRE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2022'!$C$1089:$H$1089</c15:sqref>
                  </c15:fullRef>
                </c:ext>
              </c:extLst>
              <c:f>('OCTUBRE 2022'!$C$1089,'OCTUBRE 2022'!$E$1089,'OCTUBRE 2022'!$G$1089)</c:f>
              <c:numCache>
                <c:formatCode>#,##0</c:formatCode>
                <c:ptCount val="3"/>
                <c:pt idx="0">
                  <c:v>10137</c:v>
                </c:pt>
                <c:pt idx="1">
                  <c:v>10158</c:v>
                </c:pt>
                <c:pt idx="2">
                  <c:v>20295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'OCTUBRE 2022'!$B$1090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2022'!$C$1088:$H$1088</c15:sqref>
                  </c15:fullRef>
                </c:ext>
              </c:extLst>
              <c:f>('OCTUBRE 2022'!$C$1088,'OCTUBRE 2022'!$E$1088,'OCTUBRE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2022'!$C$1090:$H$1090</c15:sqref>
                  </c15:fullRef>
                </c:ext>
              </c:extLst>
              <c:f>('OCTUBRE 2022'!$C$1090,'OCTUBRE 2022'!$E$1090,'OCTUBRE 2022'!$G$1090)</c:f>
              <c:numCache>
                <c:formatCode>#,##0</c:formatCode>
                <c:ptCount val="3"/>
                <c:pt idx="0">
                  <c:v>20941</c:v>
                </c:pt>
                <c:pt idx="1">
                  <c:v>15771</c:v>
                </c:pt>
                <c:pt idx="2">
                  <c:v>36712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83848"/>
        <c:axId val="4448905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2022'!$C$1088:$H$1088</c15:sqref>
                        </c15:fullRef>
                        <c15:formulaRef>
                          <c15:sqref>('OCTUBRE 2022'!$C$1088,'OCTUBRE 2022'!$E$1088,'OCTUBRE 2022'!$G$1088)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2022'!$C$1088:$H$1088</c15:sqref>
                        </c15:fullRef>
                        <c15:formulaRef>
                          <c15:sqref>('OCTUBRE 2022'!$C$1088,'OCTUBRE 2022'!$E$1088,'OCTUBRE 2022'!$G$1088)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488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90512"/>
        <c:crosses val="autoZero"/>
        <c:auto val="0"/>
        <c:lblAlgn val="ctr"/>
        <c:lblOffset val="100"/>
        <c:noMultiLvlLbl val="0"/>
      </c:catAx>
      <c:valAx>
        <c:axId val="44489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2022'!$B$1214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2022'!$C$1213:$H$1213</c15:sqref>
                  </c15:fullRef>
                </c:ext>
              </c:extLst>
              <c:f>('OCTUBRE 2022'!$C$1213,'OCTUBRE 2022'!$E$1213,'OCTUBRE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2022'!$C$1214:$H$1214</c15:sqref>
                  </c15:fullRef>
                </c:ext>
              </c:extLst>
              <c:f>('OCTUBRE 2022'!$C$1214,'OCTUBRE 2022'!$E$1214,'OCTUBRE 2022'!$G$1214)</c:f>
              <c:numCache>
                <c:formatCode>#,##0</c:formatCode>
                <c:ptCount val="3"/>
                <c:pt idx="0">
                  <c:v>52674</c:v>
                </c:pt>
                <c:pt idx="1">
                  <c:v>7073</c:v>
                </c:pt>
                <c:pt idx="2">
                  <c:v>59747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'OCTUBRE 2022'!$B$1215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2022'!$C$1213:$H$1213</c15:sqref>
                  </c15:fullRef>
                </c:ext>
              </c:extLst>
              <c:f>('OCTUBRE 2022'!$C$1213,'OCTUBRE 2022'!$E$1213,'OCTUBRE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2022'!$C$1215:$H$1215</c15:sqref>
                  </c15:fullRef>
                </c:ext>
              </c:extLst>
              <c:f>('OCTUBRE 2022'!$C$1215,'OCTUBRE 2022'!$E$1215,'OCTUBRE 2022'!$G$1215)</c:f>
              <c:numCache>
                <c:formatCode>#,##0</c:formatCode>
                <c:ptCount val="3"/>
                <c:pt idx="0">
                  <c:v>64440</c:v>
                </c:pt>
                <c:pt idx="1">
                  <c:v>7326</c:v>
                </c:pt>
                <c:pt idx="2">
                  <c:v>71766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89728"/>
        <c:axId val="4448901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2022'!$C$1213:$H$1213</c15:sqref>
                        </c15:fullRef>
                        <c15:formulaRef>
                          <c15:sqref>('OCTUBRE 2022'!$C$1213,'OCTUBRE 2022'!$E$1213,'OCTUBRE 2022'!$G$1213)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2022'!$C$1213:$H$1213</c15:sqref>
                        </c15:fullRef>
                        <c15:formulaRef>
                          <c15:sqref>('OCTUBRE 2022'!$C$1213,'OCTUBRE 2022'!$E$1213,'OCTUBRE 2022'!$G$1213)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48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90120"/>
        <c:crosses val="autoZero"/>
        <c:auto val="0"/>
        <c:lblAlgn val="ctr"/>
        <c:lblOffset val="100"/>
        <c:noMultiLvlLbl val="0"/>
      </c:catAx>
      <c:valAx>
        <c:axId val="44489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2022'!$B$1338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2022'!$C$1337:$H$1337</c15:sqref>
                  </c15:fullRef>
                </c:ext>
              </c:extLst>
              <c:f>('OCTUBRE 2022'!$C$1337,'OCTUBRE 2022'!$E$1337,'OCTUBRE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2022'!$C$1338:$H$1338</c15:sqref>
                  </c15:fullRef>
                </c:ext>
              </c:extLst>
              <c:f>('OCTUBRE 2022'!$C$1338,'OCTUBRE 2022'!$E$1338,'OCTUBRE 2022'!$G$1338)</c:f>
              <c:numCache>
                <c:formatCode>#,##0</c:formatCode>
                <c:ptCount val="3"/>
                <c:pt idx="0">
                  <c:v>38536</c:v>
                </c:pt>
                <c:pt idx="1">
                  <c:v>5471</c:v>
                </c:pt>
                <c:pt idx="2">
                  <c:v>44007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'OCTUBRE 2022'!$B$1339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2022'!$C$1337:$H$1337</c15:sqref>
                  </c15:fullRef>
                </c:ext>
              </c:extLst>
              <c:f>('OCTUBRE 2022'!$C$1337,'OCTUBRE 2022'!$E$1337,'OCTUBRE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2022'!$C$1339:$H$1339</c15:sqref>
                  </c15:fullRef>
                </c:ext>
              </c:extLst>
              <c:f>('OCTUBRE 2022'!$C$1339,'OCTUBRE 2022'!$E$1339,'OCTUBRE 2022'!$G$1339)</c:f>
              <c:numCache>
                <c:formatCode>#,##0</c:formatCode>
                <c:ptCount val="3"/>
                <c:pt idx="0">
                  <c:v>39670</c:v>
                </c:pt>
                <c:pt idx="1">
                  <c:v>8041</c:v>
                </c:pt>
                <c:pt idx="2">
                  <c:v>47711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83456"/>
        <c:axId val="444884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2022'!$C$1337:$H$1337</c15:sqref>
                        </c15:fullRef>
                        <c15:formulaRef>
                          <c15:sqref>('OCTUBRE 2022'!$C$1337,'OCTUBRE 2022'!$E$1337,'OCTUBRE 2022'!$G$1337)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2022'!$C$1337:$H$1337</c15:sqref>
                        </c15:fullRef>
                        <c15:formulaRef>
                          <c15:sqref>('OCTUBRE 2022'!$C$1337,'OCTUBRE 2022'!$E$1337,'OCTUBRE 2022'!$G$1337)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48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4240"/>
        <c:crosses val="autoZero"/>
        <c:auto val="0"/>
        <c:lblAlgn val="ctr"/>
        <c:lblOffset val="100"/>
        <c:noMultiLvlLbl val="0"/>
      </c:catAx>
      <c:valAx>
        <c:axId val="44488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2022'!$B$1257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2022'!$C$1256:$H$1256</c15:sqref>
                  </c15:fullRef>
                </c:ext>
              </c:extLst>
              <c:f>('OCTUBRE 2022'!$C$1256,'OCTUBRE 2022'!$E$1256,'OCTUBRE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2022'!$C$1257:$H$1257</c15:sqref>
                  </c15:fullRef>
                </c:ext>
              </c:extLst>
              <c:f>('OCTUBRE 2022'!$C$1257,'OCTUBRE 2022'!$E$1257,'OCTUBRE 2022'!$G$1257)</c:f>
              <c:numCache>
                <c:formatCode>#,##0</c:formatCode>
                <c:ptCount val="3"/>
                <c:pt idx="0">
                  <c:v>326545</c:v>
                </c:pt>
                <c:pt idx="1">
                  <c:v>52108</c:v>
                </c:pt>
                <c:pt idx="2">
                  <c:v>378653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'OCTUBRE 2022'!$B$1258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2022'!$C$1256:$H$1256</c15:sqref>
                  </c15:fullRef>
                </c:ext>
              </c:extLst>
              <c:f>('OCTUBRE 2022'!$C$1256,'OCTUBRE 2022'!$E$1256,'OCTUBRE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2022'!$C$1258:$H$1258</c15:sqref>
                  </c15:fullRef>
                </c:ext>
              </c:extLst>
              <c:f>('OCTUBRE 2022'!$C$1258,'OCTUBRE 2022'!$E$1258,'OCTUBRE 2022'!$G$1258)</c:f>
              <c:numCache>
                <c:formatCode>#,##0</c:formatCode>
                <c:ptCount val="3"/>
                <c:pt idx="0">
                  <c:v>608290</c:v>
                </c:pt>
                <c:pt idx="1">
                  <c:v>126600</c:v>
                </c:pt>
                <c:pt idx="2">
                  <c:v>734890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87376"/>
        <c:axId val="444888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2022'!$C$1256:$H$1256</c15:sqref>
                        </c15:fullRef>
                        <c15:formulaRef>
                          <c15:sqref>('OCTUBRE 2022'!$C$1256,'OCTUBRE 2022'!$E$1256,'OCTUBRE 2022'!$G$1256)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2022'!$C$1256:$H$1256</c15:sqref>
                        </c15:fullRef>
                        <c15:formulaRef>
                          <c15:sqref>('OCTUBRE 2022'!$C$1256,'OCTUBRE 2022'!$E$1256,'OCTUBRE 2022'!$G$1256)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488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8552"/>
        <c:crosses val="autoZero"/>
        <c:auto val="0"/>
        <c:lblAlgn val="ctr"/>
        <c:lblOffset val="100"/>
        <c:noMultiLvlLbl val="0"/>
      </c:catAx>
      <c:valAx>
        <c:axId val="44488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2022'!$B$1355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2022'!$C$1354:$H$1354</c15:sqref>
                  </c15:fullRef>
                </c:ext>
              </c:extLst>
              <c:f>('OCTUBRE 2022'!$C$1354,'OCTUBRE 2022'!$E$1354,'OCTUBRE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2022'!$C$1355:$H$1355</c15:sqref>
                  </c15:fullRef>
                </c:ext>
              </c:extLst>
              <c:f>('OCTUBRE 2022'!$C$1355,'OCTUBRE 2022'!$E$1355,'OCTUBRE 2022'!$G$1355)</c:f>
              <c:numCache>
                <c:formatCode>#,##0</c:formatCode>
                <c:ptCount val="3"/>
                <c:pt idx="0">
                  <c:v>109537</c:v>
                </c:pt>
                <c:pt idx="1">
                  <c:v>11131</c:v>
                </c:pt>
                <c:pt idx="2">
                  <c:v>120668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'OCTUBRE 2022'!$B$1356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2022'!$C$1354:$H$1354</c15:sqref>
                  </c15:fullRef>
                </c:ext>
              </c:extLst>
              <c:f>('OCTUBRE 2022'!$C$1354,'OCTUBRE 2022'!$E$1354,'OCTUBRE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2022'!$C$1356:$H$1356</c15:sqref>
                  </c15:fullRef>
                </c:ext>
              </c:extLst>
              <c:f>('OCTUBRE 2022'!$C$1356,'OCTUBRE 2022'!$E$1356,'OCTUBRE 2022'!$G$1356)</c:f>
              <c:numCache>
                <c:formatCode>#,##0</c:formatCode>
                <c:ptCount val="3"/>
                <c:pt idx="0">
                  <c:v>175313</c:v>
                </c:pt>
                <c:pt idx="1">
                  <c:v>31215</c:v>
                </c:pt>
                <c:pt idx="2">
                  <c:v>206528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85416"/>
        <c:axId val="4448881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2022'!$C$1354:$H$1354</c15:sqref>
                        </c15:fullRef>
                        <c15:formulaRef>
                          <c15:sqref>('OCTUBRE 2022'!$C$1354,'OCTUBRE 2022'!$E$1354,'OCTUBRE 2022'!$G$1354)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2022'!$C$1354:$H$1354</c15:sqref>
                        </c15:fullRef>
                        <c15:formulaRef>
                          <c15:sqref>('OCTUBRE 2022'!$C$1354,'OCTUBRE 2022'!$E$1354,'OCTUBRE 2022'!$G$1354)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4885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8160"/>
        <c:crosses val="autoZero"/>
        <c:auto val="0"/>
        <c:lblAlgn val="ctr"/>
        <c:lblOffset val="100"/>
        <c:noMultiLvlLbl val="0"/>
      </c:catAx>
      <c:valAx>
        <c:axId val="44488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5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2022'!$B$358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2022'!$C$357:$H$357</c15:sqref>
                  </c15:fullRef>
                </c:ext>
              </c:extLst>
              <c:f>('OCTUBRE 2022'!$C$357,'OCTUBRE 2022'!$E$357,'OCTUBRE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2022'!$C$358:$H$358</c15:sqref>
                  </c15:fullRef>
                </c:ext>
              </c:extLst>
              <c:f>('OCTUBRE 2022'!$C$358,'OCTUBRE 2022'!$E$358,'OCTUBRE 2022'!$G$358)</c:f>
              <c:numCache>
                <c:formatCode>#,##0</c:formatCode>
                <c:ptCount val="3"/>
                <c:pt idx="0">
                  <c:v>601032</c:v>
                </c:pt>
                <c:pt idx="1">
                  <c:v>116175</c:v>
                </c:pt>
                <c:pt idx="2">
                  <c:v>717207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'OCTUBRE 2022'!$B$359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2022'!$C$357:$H$357</c15:sqref>
                  </c15:fullRef>
                </c:ext>
              </c:extLst>
              <c:f>('OCTUBRE 2022'!$C$357,'OCTUBRE 2022'!$E$357,'OCTUBRE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2022'!$C$359:$H$359</c15:sqref>
                  </c15:fullRef>
                </c:ext>
              </c:extLst>
              <c:f>('OCTUBRE 2022'!$C$359,'OCTUBRE 2022'!$E$359,'OCTUBRE 2022'!$G$359)</c:f>
              <c:numCache>
                <c:formatCode>#,##0</c:formatCode>
                <c:ptCount val="3"/>
                <c:pt idx="0">
                  <c:v>579220</c:v>
                </c:pt>
                <c:pt idx="1">
                  <c:v>162498</c:v>
                </c:pt>
                <c:pt idx="2">
                  <c:v>741718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41501288"/>
        <c:axId val="441501672"/>
      </c:barChart>
      <c:catAx>
        <c:axId val="44150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501672"/>
        <c:crosses val="autoZero"/>
        <c:auto val="0"/>
        <c:lblAlgn val="ctr"/>
        <c:lblOffset val="100"/>
        <c:noMultiLvlLbl val="0"/>
      </c:catAx>
      <c:valAx>
        <c:axId val="44150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501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2022'!$B$1381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2022'!$C$1380:$H$1380</c15:sqref>
                  </c15:fullRef>
                </c:ext>
              </c:extLst>
              <c:f>('OCTUBRE 2022'!$C$1380,'OCTUBRE 2022'!$E$1380,'OCTUBRE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2022'!$C$1381:$H$1381</c15:sqref>
                  </c15:fullRef>
                </c:ext>
              </c:extLst>
              <c:f>('OCTUBRE 2022'!$C$1381,'OCTUBRE 2022'!$E$1381,'OCTUBRE 2022'!$G$1381)</c:f>
              <c:numCache>
                <c:formatCode>#,##0</c:formatCode>
                <c:ptCount val="3"/>
                <c:pt idx="0">
                  <c:v>262094</c:v>
                </c:pt>
                <c:pt idx="1">
                  <c:v>26790</c:v>
                </c:pt>
                <c:pt idx="2">
                  <c:v>288884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'OCTUBRE 2022'!$B$1382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2022'!$C$1380:$H$1380</c15:sqref>
                  </c15:fullRef>
                </c:ext>
              </c:extLst>
              <c:f>('OCTUBRE 2022'!$C$1380,'OCTUBRE 2022'!$E$1380,'OCTUBRE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2022'!$C$1382:$H$1382</c15:sqref>
                  </c15:fullRef>
                </c:ext>
              </c:extLst>
              <c:f>('OCTUBRE 2022'!$C$1382,'OCTUBRE 2022'!$E$1382,'OCTUBRE 2022'!$G$1382)</c:f>
              <c:numCache>
                <c:formatCode>#,##0</c:formatCode>
                <c:ptCount val="3"/>
                <c:pt idx="0">
                  <c:v>398126</c:v>
                </c:pt>
                <c:pt idx="1">
                  <c:v>62547</c:v>
                </c:pt>
                <c:pt idx="2">
                  <c:v>460673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86200"/>
        <c:axId val="4448889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2022'!$C$1380:$H$1380</c15:sqref>
                        </c15:fullRef>
                        <c15:formulaRef>
                          <c15:sqref>('OCTUBRE 2022'!$C$1380,'OCTUBRE 2022'!$E$1380,'OCTUBRE 2022'!$G$1380)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2022'!$C$1380:$H$1380</c15:sqref>
                        </c15:fullRef>
                        <c15:formulaRef>
                          <c15:sqref>('OCTUBRE 2022'!$C$1380,'OCTUBRE 2022'!$E$1380,'OCTUBRE 2022'!$G$1380)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488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8944"/>
        <c:crosses val="autoZero"/>
        <c:auto val="0"/>
        <c:lblAlgn val="ctr"/>
        <c:lblOffset val="100"/>
        <c:noMultiLvlLbl val="0"/>
      </c:catAx>
      <c:valAx>
        <c:axId val="44488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886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2022'!$B$857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2022'!$C$856:$H$856</c15:sqref>
                  </c15:fullRef>
                </c:ext>
              </c:extLst>
              <c:f>('OCTUBRE 2022'!$C$856,'OCTUBRE 2022'!$E$856,'OCTUBRE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2022'!$C$857:$H$857</c15:sqref>
                  </c15:fullRef>
                </c:ext>
              </c:extLst>
              <c:f>('OCTUBRE 2022'!$C$857,'OCTUBRE 2022'!$E$857,'OCTUBRE 2022'!$G$857)</c:f>
              <c:numCache>
                <c:formatCode>#,##0</c:formatCode>
                <c:ptCount val="3"/>
                <c:pt idx="0">
                  <c:v>507666</c:v>
                </c:pt>
                <c:pt idx="1">
                  <c:v>43015</c:v>
                </c:pt>
                <c:pt idx="2">
                  <c:v>550681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'OCTUBRE 2022'!$B$858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2022'!$C$856:$H$856</c15:sqref>
                  </c15:fullRef>
                </c:ext>
              </c:extLst>
              <c:f>('OCTUBRE 2022'!$C$856,'OCTUBRE 2022'!$E$856,'OCTUBRE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2022'!$C$858:$H$858</c15:sqref>
                  </c15:fullRef>
                </c:ext>
              </c:extLst>
              <c:f>('OCTUBRE 2022'!$C$858,'OCTUBRE 2022'!$E$858,'OCTUBRE 2022'!$G$858)</c:f>
              <c:numCache>
                <c:formatCode>#,##0</c:formatCode>
                <c:ptCount val="3"/>
                <c:pt idx="0">
                  <c:v>765138</c:v>
                </c:pt>
                <c:pt idx="1">
                  <c:v>99560</c:v>
                </c:pt>
                <c:pt idx="2">
                  <c:v>864698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360952"/>
        <c:axId val="4453605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2022'!$C$856:$H$856</c15:sqref>
                        </c15:fullRef>
                        <c15:formulaRef>
                          <c15:sqref>('OCTUBRE 2022'!$C$856,'OCTUBRE 2022'!$E$856,'OCTUBRE 2022'!$G$856)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2022'!$C$856:$H$856</c15:sqref>
                        </c15:fullRef>
                        <c15:formulaRef>
                          <c15:sqref>('OCTUBRE 2022'!$C$856,'OCTUBRE 2022'!$E$856,'OCTUBRE 2022'!$G$856)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536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360560"/>
        <c:crosses val="autoZero"/>
        <c:auto val="0"/>
        <c:lblAlgn val="ctr"/>
        <c:lblOffset val="100"/>
        <c:noMultiLvlLbl val="0"/>
      </c:catAx>
      <c:valAx>
        <c:axId val="44536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36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2022'!$B$982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2022'!$C$981:$H$981</c15:sqref>
                  </c15:fullRef>
                </c:ext>
              </c:extLst>
              <c:f>('OCTUBRE 2022'!$C$981,'OCTUBRE 2022'!$E$981,'OCTUBRE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2022'!$C$982:$H$982</c15:sqref>
                  </c15:fullRef>
                </c:ext>
              </c:extLst>
              <c:f>('OCTUBRE 2022'!$C$982,'OCTUBRE 2022'!$E$982,'OCTUBRE 2022'!$G$982)</c:f>
              <c:numCache>
                <c:formatCode>#,##0</c:formatCode>
                <c:ptCount val="3"/>
                <c:pt idx="0">
                  <c:v>147553</c:v>
                </c:pt>
                <c:pt idx="1">
                  <c:v>26026</c:v>
                </c:pt>
                <c:pt idx="2">
                  <c:v>173579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'OCTUBRE 2022'!$B$983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2022'!$C$981:$H$981</c15:sqref>
                  </c15:fullRef>
                </c:ext>
              </c:extLst>
              <c:f>('OCTUBRE 2022'!$C$981,'OCTUBRE 2022'!$E$981,'OCTUBRE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2022'!$C$983:$H$983</c15:sqref>
                  </c15:fullRef>
                </c:ext>
              </c:extLst>
              <c:f>('OCTUBRE 2022'!$C$983,'OCTUBRE 2022'!$E$983,'OCTUBRE 2022'!$G$983)</c:f>
              <c:numCache>
                <c:formatCode>#,##0</c:formatCode>
                <c:ptCount val="3"/>
                <c:pt idx="0">
                  <c:v>237724</c:v>
                </c:pt>
                <c:pt idx="1">
                  <c:v>97568</c:v>
                </c:pt>
                <c:pt idx="2">
                  <c:v>335292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361736"/>
        <c:axId val="4453613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2022'!$C$981:$H$981</c15:sqref>
                        </c15:fullRef>
                        <c15:formulaRef>
                          <c15:sqref>('OCTUBRE 2022'!$C$981,'OCTUBRE 2022'!$E$981,'OCTUBRE 2022'!$G$981)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2022'!$C$981:$H$981</c15:sqref>
                        </c15:fullRef>
                        <c15:formulaRef>
                          <c15:sqref>('OCTUBRE 2022'!$C$981,'OCTUBRE 2022'!$E$981,'OCTUBRE 2022'!$G$981)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5361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361344"/>
        <c:crosses val="autoZero"/>
        <c:auto val="0"/>
        <c:lblAlgn val="ctr"/>
        <c:lblOffset val="100"/>
        <c:noMultiLvlLbl val="0"/>
      </c:catAx>
      <c:valAx>
        <c:axId val="44536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361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2022'!$B$1107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2022'!$C$1106:$H$1106</c15:sqref>
                  </c15:fullRef>
                </c:ext>
              </c:extLst>
              <c:f>('OCTUBRE 2022'!$C$1106,'OCTUBRE 2022'!$E$1106,'OCTUBRE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2022'!$C$1107:$H$1107</c15:sqref>
                  </c15:fullRef>
                </c:ext>
              </c:extLst>
              <c:f>('OCTUBRE 2022'!$C$1107,'OCTUBRE 2022'!$E$1107,'OCTUBRE 2022'!$G$1107)</c:f>
              <c:numCache>
                <c:formatCode>#,##0</c:formatCode>
                <c:ptCount val="3"/>
                <c:pt idx="0">
                  <c:v>51074</c:v>
                </c:pt>
                <c:pt idx="1">
                  <c:v>36472</c:v>
                </c:pt>
                <c:pt idx="2">
                  <c:v>87546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'OCTUBRE 2022'!$B$1108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2022'!$C$1106:$H$1106</c15:sqref>
                  </c15:fullRef>
                </c:ext>
              </c:extLst>
              <c:f>('OCTUBRE 2022'!$C$1106,'OCTUBRE 2022'!$E$1106,'OCTUBRE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2022'!$C$1108:$H$1108</c15:sqref>
                  </c15:fullRef>
                </c:ext>
              </c:extLst>
              <c:f>('OCTUBRE 2022'!$C$1108,'OCTUBRE 2022'!$E$1108,'OCTUBRE 2022'!$G$1108)</c:f>
              <c:numCache>
                <c:formatCode>#,##0</c:formatCode>
                <c:ptCount val="3"/>
                <c:pt idx="0">
                  <c:v>147055</c:v>
                </c:pt>
                <c:pt idx="1">
                  <c:v>149055</c:v>
                </c:pt>
                <c:pt idx="2">
                  <c:v>296110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359776"/>
        <c:axId val="4453589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2022'!$C$1106:$H$1106</c15:sqref>
                        </c15:fullRef>
                        <c15:formulaRef>
                          <c15:sqref>('OCTUBRE 2022'!$C$1106,'OCTUBRE 2022'!$E$1106,'OCTUBRE 2022'!$G$1106)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2022'!$C$1106:$H$1106</c15:sqref>
                        </c15:fullRef>
                        <c15:formulaRef>
                          <c15:sqref>('OCTUBRE 2022'!$C$1106,'OCTUBRE 2022'!$E$1106,'OCTUBRE 2022'!$G$1106)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535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358992"/>
        <c:crosses val="autoZero"/>
        <c:auto val="0"/>
        <c:lblAlgn val="ctr"/>
        <c:lblOffset val="100"/>
        <c:noMultiLvlLbl val="0"/>
      </c:catAx>
      <c:valAx>
        <c:axId val="44535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35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2022'!$B$1231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2022'!$C$1230:$H$1230</c15:sqref>
                  </c15:fullRef>
                </c:ext>
              </c:extLst>
              <c:f>('OCTUBRE 2022'!$C$1230,'OCTUBRE 2022'!$E$1230,'OCTUBRE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2022'!$C$1231:$H$1231</c15:sqref>
                  </c15:fullRef>
                </c:ext>
              </c:extLst>
              <c:f>('OCTUBRE 2022'!$C$1231,'OCTUBRE 2022'!$E$1231,'OCTUBRE 2022'!$G$1231)</c:f>
              <c:numCache>
                <c:formatCode>#,##0</c:formatCode>
                <c:ptCount val="3"/>
                <c:pt idx="0">
                  <c:v>134185</c:v>
                </c:pt>
                <c:pt idx="1">
                  <c:v>14088</c:v>
                </c:pt>
                <c:pt idx="2">
                  <c:v>148273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'OCTUBRE 2022'!$B$1232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2022'!$C$1230:$H$1230</c15:sqref>
                  </c15:fullRef>
                </c:ext>
              </c:extLst>
              <c:f>('OCTUBRE 2022'!$C$1230,'OCTUBRE 2022'!$E$1230,'OCTUBRE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2022'!$C$1232:$H$1232</c15:sqref>
                  </c15:fullRef>
                </c:ext>
              </c:extLst>
              <c:f>('OCTUBRE 2022'!$C$1232,'OCTUBRE 2022'!$E$1232,'OCTUBRE 2022'!$G$1232)</c:f>
              <c:numCache>
                <c:formatCode>#,##0</c:formatCode>
                <c:ptCount val="3"/>
                <c:pt idx="0">
                  <c:v>284939</c:v>
                </c:pt>
                <c:pt idx="1">
                  <c:v>54211</c:v>
                </c:pt>
                <c:pt idx="2">
                  <c:v>339150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927432"/>
        <c:axId val="445928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2022'!$C$1230:$H$1230</c15:sqref>
                        </c15:fullRef>
                        <c15:formulaRef>
                          <c15:sqref>('OCTUBRE 2022'!$C$1230,'OCTUBRE 2022'!$E$1230,'OCTUBRE 2022'!$G$1230)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2022'!$C$1230:$H$1230</c15:sqref>
                        </c15:fullRef>
                        <c15:formulaRef>
                          <c15:sqref>('OCTUBRE 2022'!$C$1230,'OCTUBRE 2022'!$E$1230,'OCTUBRE 2022'!$G$1230)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592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28216"/>
        <c:crosses val="autoZero"/>
        <c:auto val="0"/>
        <c:lblAlgn val="ctr"/>
        <c:lblOffset val="100"/>
        <c:noMultiLvlLbl val="0"/>
      </c:catAx>
      <c:valAx>
        <c:axId val="44592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27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2022'!$B$1008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2022'!$C$1007:$H$1007</c15:sqref>
                  </c15:fullRef>
                </c:ext>
              </c:extLst>
              <c:f>('OCTUBRE 2022'!$C$1007,'OCTUBRE 2022'!$E$1007,'OCTUBRE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2022'!$C$1008:$H$1008</c15:sqref>
                  </c15:fullRef>
                </c:ext>
              </c:extLst>
              <c:f>('OCTUBRE 2022'!$C$1008,'OCTUBRE 2022'!$E$1008,'OCTUBRE 2022'!$G$1008)</c:f>
              <c:numCache>
                <c:formatCode>#,##0</c:formatCode>
                <c:ptCount val="3"/>
                <c:pt idx="0">
                  <c:v>385143</c:v>
                </c:pt>
                <c:pt idx="1">
                  <c:v>46384</c:v>
                </c:pt>
                <c:pt idx="2">
                  <c:v>431527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'OCTUBRE 2022'!$B$1009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2022'!$C$1007:$H$1007</c15:sqref>
                  </c15:fullRef>
                </c:ext>
              </c:extLst>
              <c:f>('OCTUBRE 2022'!$C$1007,'OCTUBRE 2022'!$E$1007,'OCTUBRE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2022'!$C$1009:$H$1009</c15:sqref>
                  </c15:fullRef>
                </c:ext>
              </c:extLst>
              <c:f>('OCTUBRE 2022'!$C$1009,'OCTUBRE 2022'!$E$1009,'OCTUBRE 2022'!$G$1009)</c:f>
              <c:numCache>
                <c:formatCode>#,##0</c:formatCode>
                <c:ptCount val="3"/>
                <c:pt idx="0">
                  <c:v>563830</c:v>
                </c:pt>
                <c:pt idx="1">
                  <c:v>168794</c:v>
                </c:pt>
                <c:pt idx="2">
                  <c:v>732624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927824"/>
        <c:axId val="4459309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2022'!$C$1007:$H$1007</c15:sqref>
                        </c15:fullRef>
                        <c15:formulaRef>
                          <c15:sqref>('OCTUBRE 2022'!$C$1007,'OCTUBRE 2022'!$E$1007,'OCTUBRE 2022'!$G$1007)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2022'!$C$1007:$H$1007</c15:sqref>
                        </c15:fullRef>
                        <c15:formulaRef>
                          <c15:sqref>('OCTUBRE 2022'!$C$1007,'OCTUBRE 2022'!$E$1007,'OCTUBRE 2022'!$G$1007)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592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30960"/>
        <c:crosses val="autoZero"/>
        <c:auto val="0"/>
        <c:lblAlgn val="ctr"/>
        <c:lblOffset val="100"/>
        <c:noMultiLvlLbl val="0"/>
      </c:catAx>
      <c:valAx>
        <c:axId val="44593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2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'OCTUBRE 2022'!$B$1133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2022'!$C$1132:$H$1132</c15:sqref>
                  </c15:fullRef>
                </c:ext>
              </c:extLst>
              <c:f>('OCTUBRE 2022'!$C$1132,'OCTUBRE 2022'!$E$1132,'OCTUBRE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2022'!$C$1133:$H$1133</c15:sqref>
                  </c15:fullRef>
                </c:ext>
              </c:extLst>
              <c:f>('OCTUBRE 2022'!$C$1133,'OCTUBRE 2022'!$E$1133,'OCTUBRE 2022'!$G$1133)</c:f>
              <c:numCache>
                <c:formatCode>#,##0</c:formatCode>
                <c:ptCount val="3"/>
                <c:pt idx="0">
                  <c:v>84432</c:v>
                </c:pt>
                <c:pt idx="1">
                  <c:v>40732</c:v>
                </c:pt>
                <c:pt idx="2">
                  <c:v>125164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'OCTUBRE 2022'!$B$1134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2022'!$C$1132:$H$1132</c15:sqref>
                  </c15:fullRef>
                </c:ext>
              </c:extLst>
              <c:f>('OCTUBRE 2022'!$C$1132,'OCTUBRE 2022'!$E$1132,'OCTUBRE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2022'!$C$1134:$H$1134</c15:sqref>
                  </c15:fullRef>
                </c:ext>
              </c:extLst>
              <c:f>('OCTUBRE 2022'!$C$1134,'OCTUBRE 2022'!$E$1134,'OCTUBRE 2022'!$G$1134)</c:f>
              <c:numCache>
                <c:formatCode>#,##0</c:formatCode>
                <c:ptCount val="3"/>
                <c:pt idx="0">
                  <c:v>253741</c:v>
                </c:pt>
                <c:pt idx="1">
                  <c:v>158675</c:v>
                </c:pt>
                <c:pt idx="2">
                  <c:v>412416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931744"/>
        <c:axId val="445932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'OCTUBRE 2022'!$C$1132:$H$1132</c15:sqref>
                        </c15:fullRef>
                        <c15:formulaRef>
                          <c15:sqref>('OCTUBRE 2022'!$C$1132,'OCTUBRE 2022'!$E$1132,'OCTUBRE 2022'!$G$1132)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'OCTUBRE 2022'!$C$1132:$H$1132</c15:sqref>
                        </c15:fullRef>
                        <c15:formulaRef>
                          <c15:sqref>('OCTUBRE 2022'!$C$1132,'OCTUBRE 2022'!$E$1132,'OCTUBRE 2022'!$G$1132)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59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32528"/>
        <c:crosses val="autoZero"/>
        <c:auto val="0"/>
        <c:lblAlgn val="ctr"/>
        <c:lblOffset val="100"/>
        <c:noMultiLvlLbl val="0"/>
      </c:catAx>
      <c:valAx>
        <c:axId val="44593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3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'OCTUBRE 2022'!$B$1419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'OCTUBRE 2022'!$F$1419</c:f>
              <c:numCache>
                <c:formatCode>#,##0</c:formatCode>
                <c:ptCount val="1"/>
                <c:pt idx="0">
                  <c:v>1861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'OCTUBRE 2022'!$B$1421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'OCTUBRE 2022'!$F$1421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'OCTUBRE 2022'!$B$1423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'OCTUBRE 2022'!$F$1423</c:f>
              <c:numCache>
                <c:formatCode>#,##0</c:formatCode>
                <c:ptCount val="1"/>
                <c:pt idx="0">
                  <c:v>4222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'OCTUBRE 2022'!$B$1425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'OCTUBRE 2022'!$F$1425</c:f>
              <c:numCache>
                <c:formatCode>#,##0</c:formatCode>
                <c:ptCount val="1"/>
                <c:pt idx="0">
                  <c:v>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'OCTUBRE 2022'!$B$1427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'OCTUBRE 2022'!$F$1427</c:f>
              <c:numCache>
                <c:formatCode>#,##0</c:formatCode>
                <c:ptCount val="1"/>
                <c:pt idx="0">
                  <c:v>3298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'OCTUBRE 2022'!$B$1429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'OCTUBRE 2022'!$F$1429</c:f>
              <c:numCache>
                <c:formatCode>#,##0</c:formatCode>
                <c:ptCount val="1"/>
                <c:pt idx="0">
                  <c:v>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933704"/>
        <c:axId val="445932920"/>
      </c:barChart>
      <c:catAx>
        <c:axId val="445933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5932920"/>
        <c:crosses val="autoZero"/>
        <c:auto val="1"/>
        <c:lblAlgn val="ctr"/>
        <c:lblOffset val="100"/>
        <c:noMultiLvlLbl val="0"/>
      </c:catAx>
      <c:valAx>
        <c:axId val="44593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33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2022'!$J$1478:$J$1486</c:f>
              <c:numCache>
                <c:formatCode>#,##0</c:formatCode>
                <c:ptCount val="9"/>
                <c:pt idx="0">
                  <c:v>6201</c:v>
                </c:pt>
                <c:pt idx="1">
                  <c:v>11513</c:v>
                </c:pt>
                <c:pt idx="2">
                  <c:v>13344</c:v>
                </c:pt>
                <c:pt idx="3">
                  <c:v>3774</c:v>
                </c:pt>
                <c:pt idx="4">
                  <c:v>12080</c:v>
                </c:pt>
                <c:pt idx="5">
                  <c:v>6752</c:v>
                </c:pt>
                <c:pt idx="6">
                  <c:v>4165</c:v>
                </c:pt>
                <c:pt idx="7">
                  <c:v>9350</c:v>
                </c:pt>
                <c:pt idx="8">
                  <c:v>3940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2022'!$C$1504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2022'!$C$1506:$C$1514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'OCTUBRE 2022'!$E$1504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'OCTUBRE 2022'!$G$1504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927040"/>
        <c:axId val="4459293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'OCTUBRE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592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29392"/>
        <c:crosses val="autoZero"/>
        <c:auto val="0"/>
        <c:lblAlgn val="ctr"/>
        <c:lblOffset val="100"/>
        <c:noMultiLvlLbl val="0"/>
      </c:catAx>
      <c:valAx>
        <c:axId val="44592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2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2022'!$B$388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2022'!$C$387:$H$387</c15:sqref>
                  </c15:fullRef>
                </c:ext>
              </c:extLst>
              <c:f>('OCTUBRE 2022'!$C$387,'OCTUBRE 2022'!$E$387,'OCTUBRE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2022'!$C$388:$H$388</c15:sqref>
                  </c15:fullRef>
                </c:ext>
              </c:extLst>
              <c:f>('OCTUBRE 2022'!$C$388,'OCTUBRE 2022'!$E$388,'OCTUBRE 2022'!$G$388)</c:f>
              <c:numCache>
                <c:formatCode>#,##0</c:formatCode>
                <c:ptCount val="3"/>
                <c:pt idx="0">
                  <c:v>1022851</c:v>
                </c:pt>
                <c:pt idx="1">
                  <c:v>172103</c:v>
                </c:pt>
                <c:pt idx="2">
                  <c:v>1194954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'OCTUBRE 2022'!$B$389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2022'!$C$387:$H$387</c15:sqref>
                  </c15:fullRef>
                </c:ext>
              </c:extLst>
              <c:f>('OCTUBRE 2022'!$C$387,'OCTUBRE 2022'!$E$387,'OCTUBRE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2022'!$C$389:$H$389</c15:sqref>
                  </c15:fullRef>
                </c:ext>
              </c:extLst>
              <c:f>('OCTUBRE 2022'!$C$389,'OCTUBRE 2022'!$E$389,'OCTUBRE 2022'!$G$389)</c:f>
              <c:numCache>
                <c:formatCode>#,##0</c:formatCode>
                <c:ptCount val="3"/>
                <c:pt idx="0">
                  <c:v>992652</c:v>
                </c:pt>
                <c:pt idx="1">
                  <c:v>237294</c:v>
                </c:pt>
                <c:pt idx="2">
                  <c:v>1229946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602040"/>
        <c:axId val="441602424"/>
      </c:barChart>
      <c:catAx>
        <c:axId val="441602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2424"/>
        <c:crosses val="autoZero"/>
        <c:auto val="0"/>
        <c:lblAlgn val="ctr"/>
        <c:lblOffset val="100"/>
        <c:noMultiLvlLbl val="0"/>
      </c:catAx>
      <c:valAx>
        <c:axId val="44160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2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39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929784"/>
        <c:axId val="445930176"/>
      </c:barChart>
      <c:catAx>
        <c:axId val="44592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593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92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2022'!$C$1600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'OCTUBRE 2022'!$E$1600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33</c:v>
                </c:pt>
                <c:pt idx="2">
                  <c:v>55</c:v>
                </c:pt>
                <c:pt idx="3">
                  <c:v>12</c:v>
                </c:pt>
                <c:pt idx="4">
                  <c:v>13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'OCTUBRE 2022'!$G$1600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2022'!$G$1602:$G$1610</c:f>
              <c:numCache>
                <c:formatCode>#,##0</c:formatCode>
                <c:ptCount val="9"/>
                <c:pt idx="0">
                  <c:v>0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'OCTUBRE 2022'!$I$1600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'OCTUBRE 2022'!$I$1602:$I$1610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19</c:v>
                </c:pt>
                <c:pt idx="2">
                  <c:v>43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00784"/>
        <c:axId val="446903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'OCTUBRE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'OCTUBRE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'OCTUBRE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69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3920"/>
        <c:crosses val="autoZero"/>
        <c:auto val="0"/>
        <c:lblAlgn val="ctr"/>
        <c:lblOffset val="100"/>
        <c:noMultiLvlLbl val="0"/>
      </c:catAx>
      <c:valAx>
        <c:axId val="4469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2936</c:v>
                </c:pt>
                <c:pt idx="2">
                  <c:v>4918</c:v>
                </c:pt>
                <c:pt idx="3">
                  <c:v>1068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2022'!$B$1692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2022'!$C$1692:$K$1692</c:f>
              <c:numCache>
                <c:formatCode>#,##0</c:formatCode>
                <c:ptCount val="9"/>
                <c:pt idx="0">
                  <c:v>624</c:v>
                </c:pt>
                <c:pt idx="1">
                  <c:v>858</c:v>
                </c:pt>
                <c:pt idx="2">
                  <c:v>1285</c:v>
                </c:pt>
                <c:pt idx="3">
                  <c:v>356</c:v>
                </c:pt>
                <c:pt idx="4">
                  <c:v>750</c:v>
                </c:pt>
                <c:pt idx="5">
                  <c:v>542</c:v>
                </c:pt>
                <c:pt idx="6">
                  <c:v>349</c:v>
                </c:pt>
                <c:pt idx="7">
                  <c:v>899</c:v>
                </c:pt>
                <c:pt idx="8">
                  <c:v>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01176"/>
        <c:axId val="446905096"/>
        <c:extLst xmlns:c16r2="http://schemas.microsoft.com/office/drawing/2015/06/chart"/>
      </c:barChart>
      <c:catAx>
        <c:axId val="446901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5096"/>
        <c:crosses val="autoZero"/>
        <c:auto val="0"/>
        <c:lblAlgn val="ctr"/>
        <c:lblOffset val="100"/>
        <c:noMultiLvlLbl val="0"/>
      </c:catAx>
      <c:valAx>
        <c:axId val="4469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2022'!$C$1693:$K$1693</c:f>
              <c:numCache>
                <c:formatCode>#,##0</c:formatCode>
                <c:ptCount val="9"/>
                <c:pt idx="0">
                  <c:v>60482</c:v>
                </c:pt>
                <c:pt idx="1">
                  <c:v>73672</c:v>
                </c:pt>
                <c:pt idx="2">
                  <c:v>79142</c:v>
                </c:pt>
                <c:pt idx="3">
                  <c:v>30049</c:v>
                </c:pt>
                <c:pt idx="4">
                  <c:v>58671</c:v>
                </c:pt>
                <c:pt idx="5">
                  <c:v>59759</c:v>
                </c:pt>
                <c:pt idx="6">
                  <c:v>29089</c:v>
                </c:pt>
                <c:pt idx="7">
                  <c:v>97276</c:v>
                </c:pt>
                <c:pt idx="8">
                  <c:v>34415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'OCTUBRE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2022'!$E$1540:$E$1548</c:f>
              <c:numCache>
                <c:formatCode>#,##0</c:formatCode>
                <c:ptCount val="9"/>
                <c:pt idx="0">
                  <c:v>915</c:v>
                </c:pt>
                <c:pt idx="1">
                  <c:v>343</c:v>
                </c:pt>
                <c:pt idx="2">
                  <c:v>419</c:v>
                </c:pt>
                <c:pt idx="3">
                  <c:v>201</c:v>
                </c:pt>
                <c:pt idx="4">
                  <c:v>498</c:v>
                </c:pt>
                <c:pt idx="5">
                  <c:v>394</c:v>
                </c:pt>
                <c:pt idx="6">
                  <c:v>293</c:v>
                </c:pt>
                <c:pt idx="7">
                  <c:v>166</c:v>
                </c:pt>
                <c:pt idx="8">
                  <c:v>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'OCTUBRE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80</c:v>
                </c:pt>
                <c:pt idx="2">
                  <c:v>103</c:v>
                </c:pt>
                <c:pt idx="3">
                  <c:v>40</c:v>
                </c:pt>
                <c:pt idx="4">
                  <c:v>53</c:v>
                </c:pt>
                <c:pt idx="5">
                  <c:v>46</c:v>
                </c:pt>
                <c:pt idx="6">
                  <c:v>59</c:v>
                </c:pt>
                <c:pt idx="7">
                  <c:v>34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'OCTUBRE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'OCTUBRE 2022'!$I$1540:$I$1548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00000"/>
        <c:axId val="446901568"/>
      </c:barChart>
      <c:catAx>
        <c:axId val="4469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1568"/>
        <c:crosses val="autoZero"/>
        <c:auto val="0"/>
        <c:lblAlgn val="ctr"/>
        <c:lblOffset val="100"/>
        <c:noMultiLvlLbl val="0"/>
      </c:catAx>
      <c:valAx>
        <c:axId val="44690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2022'!$L$1540:$L$1548</c:f>
              <c:numCache>
                <c:formatCode>#,##0</c:formatCode>
                <c:ptCount val="9"/>
                <c:pt idx="0">
                  <c:v>7837</c:v>
                </c:pt>
                <c:pt idx="1">
                  <c:v>5138</c:v>
                </c:pt>
                <c:pt idx="2">
                  <c:v>4638</c:v>
                </c:pt>
                <c:pt idx="3">
                  <c:v>2438</c:v>
                </c:pt>
                <c:pt idx="4">
                  <c:v>4694</c:v>
                </c:pt>
                <c:pt idx="5">
                  <c:v>4283</c:v>
                </c:pt>
                <c:pt idx="6">
                  <c:v>3923</c:v>
                </c:pt>
                <c:pt idx="7">
                  <c:v>2224</c:v>
                </c:pt>
                <c:pt idx="8">
                  <c:v>2779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2022'!$C$1549</c:f>
              <c:numCache>
                <c:formatCode>#,##0</c:formatCode>
                <c:ptCount val="1"/>
                <c:pt idx="0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'OCTUBRE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2022'!$E$1549</c:f>
              <c:numCache>
                <c:formatCode>#,##0</c:formatCode>
                <c:ptCount val="1"/>
                <c:pt idx="0">
                  <c:v>3443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'OCTUBRE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2022'!$G$1549</c:f>
              <c:numCache>
                <c:formatCode>#,##0</c:formatCode>
                <c:ptCount val="1"/>
                <c:pt idx="0">
                  <c:v>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'OCTUBRE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'OCTUBRE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'OCTUBRE 2022'!$I$1549</c:f>
              <c:numCache>
                <c:formatCode>#,##0</c:formatCode>
                <c:ptCount val="1"/>
                <c:pt idx="0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00392"/>
        <c:axId val="446903136"/>
      </c:barChart>
      <c:catAx>
        <c:axId val="446900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6903136"/>
        <c:crosses val="autoZero"/>
        <c:auto val="0"/>
        <c:lblAlgn val="ctr"/>
        <c:lblOffset val="100"/>
        <c:noMultiLvlLbl val="0"/>
      </c:catAx>
      <c:valAx>
        <c:axId val="44690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0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2022'!$C$1538:$J$1538</c15:sqref>
                  </c15:fullRef>
                </c:ext>
              </c:extLst>
              <c:f>('OCTUBRE 2022'!$C$1538,'OCTUBRE 2022'!$E$1538,'OCTUBRE 2022'!$G$1538,'OCTUBRE 2022'!$I$1538)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2022'!$C$1549:$J$1549</c15:sqref>
                  </c15:fullRef>
                </c:ext>
              </c:extLst>
              <c:f>('OCTUBRE 2022'!$C$1549,'OCTUBRE 2022'!$E$1549,'OCTUBRE 2022'!$G$1549,'OCTUBRE 2022'!$I$1549)</c:f>
              <c:numCache>
                <c:formatCode>#,##0</c:formatCode>
                <c:ptCount val="4"/>
                <c:pt idx="0">
                  <c:v>116</c:v>
                </c:pt>
                <c:pt idx="1">
                  <c:v>3443</c:v>
                </c:pt>
                <c:pt idx="2">
                  <c:v>524</c:v>
                </c:pt>
                <c:pt idx="3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'OCTUBRE 2022'!$D$1549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3166-4604-B75E-66802EFD0D9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'OCTUBRE 2022'!$F$1549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3166-4604-B75E-66802EFD0D9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'OCTUBRE 2022'!$H$1549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3166-4604-B75E-66802EFD0D9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'OCTUBRE 2022'!$J$1549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3166-4604-B75E-66802EFD0D92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2022'!$B$373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'OCTUBRE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2022'!$C$373:$K$373</c:f>
              <c:numCache>
                <c:formatCode>#,##0</c:formatCode>
                <c:ptCount val="9"/>
                <c:pt idx="0">
                  <c:v>77362</c:v>
                </c:pt>
                <c:pt idx="1">
                  <c:v>123819</c:v>
                </c:pt>
                <c:pt idx="2">
                  <c:v>106848</c:v>
                </c:pt>
                <c:pt idx="3">
                  <c:v>41725</c:v>
                </c:pt>
                <c:pt idx="4">
                  <c:v>102507</c:v>
                </c:pt>
                <c:pt idx="5">
                  <c:v>82606</c:v>
                </c:pt>
                <c:pt idx="6">
                  <c:v>44136</c:v>
                </c:pt>
                <c:pt idx="7">
                  <c:v>87650</c:v>
                </c:pt>
                <c:pt idx="8">
                  <c:v>50554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'OCTUBRE 2022'!$B$374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'OCTUBRE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2022'!$C$374:$K$374</c:f>
              <c:numCache>
                <c:formatCode>#,##0</c:formatCode>
                <c:ptCount val="9"/>
                <c:pt idx="0">
                  <c:v>76312</c:v>
                </c:pt>
                <c:pt idx="1">
                  <c:v>129764</c:v>
                </c:pt>
                <c:pt idx="2">
                  <c:v>117364</c:v>
                </c:pt>
                <c:pt idx="3">
                  <c:v>38510</c:v>
                </c:pt>
                <c:pt idx="4">
                  <c:v>114705</c:v>
                </c:pt>
                <c:pt idx="5">
                  <c:v>92437</c:v>
                </c:pt>
                <c:pt idx="6">
                  <c:v>42219</c:v>
                </c:pt>
                <c:pt idx="7">
                  <c:v>88819</c:v>
                </c:pt>
                <c:pt idx="8">
                  <c:v>41588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441606544"/>
        <c:axId val="441606152"/>
      </c:barChart>
      <c:catAx>
        <c:axId val="44160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6152"/>
        <c:crosses val="autoZero"/>
        <c:auto val="1"/>
        <c:lblAlgn val="ctr"/>
        <c:lblOffset val="100"/>
        <c:noMultiLvlLbl val="0"/>
      </c:catAx>
      <c:valAx>
        <c:axId val="44160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('OCTUBRE 2022'!$B$1419,'OCTUBRE 2022'!$B$1421,'OCTUBRE 2022'!$B$1423,'OCTUBRE 2022'!$B$1425,'OCTUBRE 2022'!$B$1427,'OCTUBRE 2022'!$B$1429)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('OCTUBRE 2022'!$F$1420,'OCTUBRE 2022'!$F$1422,'OCTUBRE 2022'!$F$1424,'OCTUBRE 2022'!$F$1426,'OCTUBRE 2022'!$F$1428,'OCTUBRE 2022'!$F$1430)</c:f>
              <c:numCache>
                <c:formatCode>#,##0</c:formatCode>
                <c:ptCount val="6"/>
                <c:pt idx="0">
                  <c:v>71119</c:v>
                </c:pt>
                <c:pt idx="1">
                  <c:v>37677</c:v>
                </c:pt>
                <c:pt idx="2">
                  <c:v>37954</c:v>
                </c:pt>
                <c:pt idx="3">
                  <c:v>13675</c:v>
                </c:pt>
                <c:pt idx="4">
                  <c:v>21734</c:v>
                </c:pt>
                <c:pt idx="5">
                  <c:v>8585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2022'!$B$1629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2022'!$D$1629:$L$1629</c:f>
              <c:numCache>
                <c:formatCode>#,##0</c:formatCode>
                <c:ptCount val="9"/>
                <c:pt idx="0">
                  <c:v>233</c:v>
                </c:pt>
                <c:pt idx="1">
                  <c:v>84</c:v>
                </c:pt>
                <c:pt idx="2">
                  <c:v>166</c:v>
                </c:pt>
                <c:pt idx="3">
                  <c:v>34</c:v>
                </c:pt>
                <c:pt idx="4">
                  <c:v>51</c:v>
                </c:pt>
                <c:pt idx="5">
                  <c:v>222</c:v>
                </c:pt>
                <c:pt idx="6">
                  <c:v>44</c:v>
                </c:pt>
                <c:pt idx="7">
                  <c:v>61</c:v>
                </c:pt>
                <c:pt idx="8">
                  <c:v>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'OCTUBRE 2022'!$B$1631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'OCTUBRE 2022'!$B$1633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2022'!$D$1633:$L$1633</c:f>
              <c:numCache>
                <c:formatCode>#,##0</c:formatCode>
                <c:ptCount val="9"/>
                <c:pt idx="0">
                  <c:v>126</c:v>
                </c:pt>
                <c:pt idx="1">
                  <c:v>27</c:v>
                </c:pt>
                <c:pt idx="2">
                  <c:v>17</c:v>
                </c:pt>
                <c:pt idx="3">
                  <c:v>7</c:v>
                </c:pt>
                <c:pt idx="4">
                  <c:v>28</c:v>
                </c:pt>
                <c:pt idx="5">
                  <c:v>91</c:v>
                </c:pt>
                <c:pt idx="6">
                  <c:v>9</c:v>
                </c:pt>
                <c:pt idx="7">
                  <c:v>19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'OCTUBRE 2022'!$B$1635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2022'!$D$1635:$L$1635</c:f>
              <c:numCache>
                <c:formatCode>#,##0</c:formatCode>
                <c:ptCount val="9"/>
                <c:pt idx="0">
                  <c:v>277</c:v>
                </c:pt>
                <c:pt idx="1">
                  <c:v>222</c:v>
                </c:pt>
                <c:pt idx="2">
                  <c:v>408</c:v>
                </c:pt>
                <c:pt idx="3">
                  <c:v>31</c:v>
                </c:pt>
                <c:pt idx="4">
                  <c:v>432</c:v>
                </c:pt>
                <c:pt idx="5">
                  <c:v>52</c:v>
                </c:pt>
                <c:pt idx="6">
                  <c:v>116</c:v>
                </c:pt>
                <c:pt idx="7">
                  <c:v>163</c:v>
                </c:pt>
                <c:pt idx="8">
                  <c:v>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'OCTUBRE 2022'!$B$1637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2022'!$D$1637:$L$1637</c:f>
              <c:numCache>
                <c:formatCode>#,##0</c:formatCode>
                <c:ptCount val="9"/>
                <c:pt idx="0">
                  <c:v>6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904704"/>
        <c:axId val="446899608"/>
        <c:extLst xmlns:c16r2="http://schemas.microsoft.com/office/drawing/2015/06/chart"/>
      </c:barChart>
      <c:catAx>
        <c:axId val="4469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899608"/>
        <c:crosses val="autoZero"/>
        <c:auto val="0"/>
        <c:lblAlgn val="ctr"/>
        <c:lblOffset val="100"/>
        <c:noMultiLvlLbl val="0"/>
      </c:catAx>
      <c:valAx>
        <c:axId val="446899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90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2022'!$D$1640:$L$1640</c:f>
              <c:numCache>
                <c:formatCode>#,##0</c:formatCode>
                <c:ptCount val="9"/>
                <c:pt idx="0">
                  <c:v>4860</c:v>
                </c:pt>
                <c:pt idx="1">
                  <c:v>2167</c:v>
                </c:pt>
                <c:pt idx="2">
                  <c:v>3291</c:v>
                </c:pt>
                <c:pt idx="3">
                  <c:v>526</c:v>
                </c:pt>
                <c:pt idx="4">
                  <c:v>2778</c:v>
                </c:pt>
                <c:pt idx="5">
                  <c:v>3625</c:v>
                </c:pt>
                <c:pt idx="6">
                  <c:v>1046</c:v>
                </c:pt>
                <c:pt idx="7">
                  <c:v>1475</c:v>
                </c:pt>
                <c:pt idx="8">
                  <c:v>1966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'OCTUBRE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2022'!$D$1640:$L$1640</c:f>
              <c:numCache>
                <c:formatCode>#,##0</c:formatCode>
                <c:ptCount val="9"/>
                <c:pt idx="0">
                  <c:v>4860</c:v>
                </c:pt>
                <c:pt idx="1">
                  <c:v>2167</c:v>
                </c:pt>
                <c:pt idx="2">
                  <c:v>3291</c:v>
                </c:pt>
                <c:pt idx="3">
                  <c:v>526</c:v>
                </c:pt>
                <c:pt idx="4">
                  <c:v>2778</c:v>
                </c:pt>
                <c:pt idx="5">
                  <c:v>3625</c:v>
                </c:pt>
                <c:pt idx="6">
                  <c:v>1046</c:v>
                </c:pt>
                <c:pt idx="7">
                  <c:v>1475</c:v>
                </c:pt>
                <c:pt idx="8">
                  <c:v>1966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'OCTUBRE 2022'!$B$1663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'OCTUBRE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2022'!$D$1663:$L$1663</c:f>
              <c:numCache>
                <c:formatCode>#,##0</c:formatCode>
                <c:ptCount val="9"/>
                <c:pt idx="0">
                  <c:v>48</c:v>
                </c:pt>
                <c:pt idx="1">
                  <c:v>36</c:v>
                </c:pt>
                <c:pt idx="2">
                  <c:v>48</c:v>
                </c:pt>
                <c:pt idx="3">
                  <c:v>4</c:v>
                </c:pt>
                <c:pt idx="4">
                  <c:v>82</c:v>
                </c:pt>
                <c:pt idx="5">
                  <c:v>37</c:v>
                </c:pt>
                <c:pt idx="6">
                  <c:v>15</c:v>
                </c:pt>
                <c:pt idx="7">
                  <c:v>23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'OCTUBRE 2022'!$B$1665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'OCTUBRE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2022'!$D$1665:$L$1665</c:f>
              <c:numCache>
                <c:formatCode>#,##0</c:formatCode>
                <c:ptCount val="9"/>
                <c:pt idx="0">
                  <c:v>25</c:v>
                </c:pt>
                <c:pt idx="1">
                  <c:v>14</c:v>
                </c:pt>
                <c:pt idx="2">
                  <c:v>9</c:v>
                </c:pt>
                <c:pt idx="3">
                  <c:v>8</c:v>
                </c:pt>
                <c:pt idx="4">
                  <c:v>17</c:v>
                </c:pt>
                <c:pt idx="5">
                  <c:v>23</c:v>
                </c:pt>
                <c:pt idx="6">
                  <c:v>17</c:v>
                </c:pt>
                <c:pt idx="7">
                  <c:v>9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'OCTUBRE 2022'!$B$1667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'OCTUBRE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'OCTUBRE 2022'!$B$1669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2022'!$D$1669:$L$1669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'OCTUBRE 2022'!$B$1671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7748816"/>
        <c:axId val="447749600"/>
        <c:extLst xmlns:c16r2="http://schemas.microsoft.com/office/drawing/2015/06/chart"/>
      </c:barChart>
      <c:catAx>
        <c:axId val="44774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9600"/>
        <c:crosses val="autoZero"/>
        <c:auto val="0"/>
        <c:lblAlgn val="ctr"/>
        <c:lblOffset val="100"/>
        <c:noMultiLvlLbl val="0"/>
      </c:catAx>
      <c:valAx>
        <c:axId val="44774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114795</c:v>
                </c:pt>
                <c:pt idx="1">
                  <c:v>129060</c:v>
                </c:pt>
                <c:pt idx="2">
                  <c:v>230578</c:v>
                </c:pt>
                <c:pt idx="3">
                  <c:v>283640</c:v>
                </c:pt>
                <c:pt idx="4">
                  <c:v>417470</c:v>
                </c:pt>
                <c:pt idx="5">
                  <c:v>667576</c:v>
                </c:pt>
                <c:pt idx="6">
                  <c:v>1171284</c:v>
                </c:pt>
                <c:pt idx="7">
                  <c:v>1834134</c:v>
                </c:pt>
                <c:pt idx="8">
                  <c:v>1097438</c:v>
                </c:pt>
                <c:pt idx="9">
                  <c:v>1194954</c:v>
                </c:pt>
                <c:pt idx="10">
                  <c:v>737898</c:v>
                </c:pt>
                <c:pt idx="11">
                  <c:v>701891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  <c:pt idx="8">
                  <c:v>1273778</c:v>
                </c:pt>
                <c:pt idx="9">
                  <c:v>1229946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48424"/>
        <c:axId val="447746072"/>
      </c:lineChart>
      <c:catAx>
        <c:axId val="44774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6072"/>
        <c:crosses val="autoZero"/>
        <c:auto val="1"/>
        <c:lblAlgn val="ctr"/>
        <c:lblOffset val="100"/>
        <c:noMultiLvlLbl val="0"/>
      </c:catAx>
      <c:valAx>
        <c:axId val="44774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8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45926</c:v>
                </c:pt>
                <c:pt idx="1">
                  <c:v>58712</c:v>
                </c:pt>
                <c:pt idx="2">
                  <c:v>112028</c:v>
                </c:pt>
                <c:pt idx="3">
                  <c:v>123418</c:v>
                </c:pt>
                <c:pt idx="4">
                  <c:v>188872</c:v>
                </c:pt>
                <c:pt idx="5">
                  <c:v>307630</c:v>
                </c:pt>
                <c:pt idx="6">
                  <c:v>435484</c:v>
                </c:pt>
                <c:pt idx="7">
                  <c:v>686947</c:v>
                </c:pt>
                <c:pt idx="8">
                  <c:v>490025</c:v>
                </c:pt>
                <c:pt idx="9">
                  <c:v>516864</c:v>
                </c:pt>
                <c:pt idx="10">
                  <c:v>337348</c:v>
                </c:pt>
                <c:pt idx="11">
                  <c:v>295058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229828</c:v>
                </c:pt>
                <c:pt idx="1">
                  <c:v>293017</c:v>
                </c:pt>
                <c:pt idx="2">
                  <c:v>345353</c:v>
                </c:pt>
                <c:pt idx="3">
                  <c:v>465973</c:v>
                </c:pt>
                <c:pt idx="4">
                  <c:v>473233</c:v>
                </c:pt>
                <c:pt idx="5">
                  <c:v>493626</c:v>
                </c:pt>
                <c:pt idx="6">
                  <c:v>557228</c:v>
                </c:pt>
                <c:pt idx="7">
                  <c:v>798195</c:v>
                </c:pt>
                <c:pt idx="8">
                  <c:v>560120</c:v>
                </c:pt>
                <c:pt idx="9">
                  <c:v>518590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47248"/>
        <c:axId val="447747640"/>
      </c:lineChart>
      <c:catAx>
        <c:axId val="44774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7640"/>
        <c:crosses val="autoZero"/>
        <c:auto val="1"/>
        <c:lblAlgn val="ctr"/>
        <c:lblOffset val="100"/>
        <c:noMultiLvlLbl val="0"/>
      </c:catAx>
      <c:valAx>
        <c:axId val="44774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74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86247</c:v>
                </c:pt>
                <c:pt idx="1">
                  <c:v>103742</c:v>
                </c:pt>
                <c:pt idx="2">
                  <c:v>174988</c:v>
                </c:pt>
                <c:pt idx="3">
                  <c:v>201934</c:v>
                </c:pt>
                <c:pt idx="4">
                  <c:v>295180</c:v>
                </c:pt>
                <c:pt idx="5">
                  <c:v>459231</c:v>
                </c:pt>
                <c:pt idx="6">
                  <c:v>666051</c:v>
                </c:pt>
                <c:pt idx="7">
                  <c:v>1036390</c:v>
                </c:pt>
                <c:pt idx="8">
                  <c:v>756781</c:v>
                </c:pt>
                <c:pt idx="9">
                  <c:v>818861</c:v>
                </c:pt>
                <c:pt idx="10">
                  <c:v>520484</c:v>
                </c:pt>
                <c:pt idx="11">
                  <c:v>455996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348819</c:v>
                </c:pt>
                <c:pt idx="1">
                  <c:v>442568</c:v>
                </c:pt>
                <c:pt idx="2">
                  <c:v>529251</c:v>
                </c:pt>
                <c:pt idx="3">
                  <c:v>718544</c:v>
                </c:pt>
                <c:pt idx="4">
                  <c:v>731642</c:v>
                </c:pt>
                <c:pt idx="5">
                  <c:v>756578</c:v>
                </c:pt>
                <c:pt idx="6">
                  <c:v>822671</c:v>
                </c:pt>
                <c:pt idx="7">
                  <c:v>1157151</c:v>
                </c:pt>
                <c:pt idx="8">
                  <c:v>844900</c:v>
                </c:pt>
                <c:pt idx="9">
                  <c:v>824868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16576"/>
        <c:axId val="448817360"/>
      </c:lineChart>
      <c:catAx>
        <c:axId val="44881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817360"/>
        <c:crosses val="autoZero"/>
        <c:auto val="1"/>
        <c:lblAlgn val="ctr"/>
        <c:lblOffset val="100"/>
        <c:noMultiLvlLbl val="0"/>
      </c:catAx>
      <c:valAx>
        <c:axId val="44881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81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2022'!$B$403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'OCTUBRE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2022'!$C$403:$K$403</c:f>
              <c:numCache>
                <c:formatCode>#,##0</c:formatCode>
                <c:ptCount val="9"/>
                <c:pt idx="0">
                  <c:v>127260</c:v>
                </c:pt>
                <c:pt idx="1">
                  <c:v>195063</c:v>
                </c:pt>
                <c:pt idx="2">
                  <c:v>169059</c:v>
                </c:pt>
                <c:pt idx="3">
                  <c:v>66311</c:v>
                </c:pt>
                <c:pt idx="4">
                  <c:v>197358</c:v>
                </c:pt>
                <c:pt idx="5">
                  <c:v>136574</c:v>
                </c:pt>
                <c:pt idx="6">
                  <c:v>77419</c:v>
                </c:pt>
                <c:pt idx="7">
                  <c:v>147808</c:v>
                </c:pt>
                <c:pt idx="8">
                  <c:v>78102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'OCTUBRE 2022'!$B$404</c:f>
              <c:strCache>
                <c:ptCount val="1"/>
                <c:pt idx="0">
                  <c:v>OCTUBRE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'OCTUBRE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'OCTUBRE 2022'!$C$404:$K$404</c:f>
              <c:numCache>
                <c:formatCode>#,##0</c:formatCode>
                <c:ptCount val="9"/>
                <c:pt idx="0">
                  <c:v>126507</c:v>
                </c:pt>
                <c:pt idx="1">
                  <c:v>200803</c:v>
                </c:pt>
                <c:pt idx="2">
                  <c:v>184237</c:v>
                </c:pt>
                <c:pt idx="3">
                  <c:v>67385</c:v>
                </c:pt>
                <c:pt idx="4">
                  <c:v>211272</c:v>
                </c:pt>
                <c:pt idx="5">
                  <c:v>141839</c:v>
                </c:pt>
                <c:pt idx="6">
                  <c:v>77447</c:v>
                </c:pt>
                <c:pt idx="7">
                  <c:v>150336</c:v>
                </c:pt>
                <c:pt idx="8">
                  <c:v>70120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603408"/>
        <c:axId val="441605368"/>
      </c:barChart>
      <c:catAx>
        <c:axId val="44160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5368"/>
        <c:crosses val="autoZero"/>
        <c:auto val="1"/>
        <c:lblAlgn val="ctr"/>
        <c:lblOffset val="100"/>
        <c:noMultiLvlLbl val="0"/>
      </c:catAx>
      <c:valAx>
        <c:axId val="44160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'OCTUBRE 2022'!$B$420</c:f>
              <c:strCache>
                <c:ptCount val="1"/>
                <c:pt idx="0">
                  <c:v>ENERO - OCTUBRE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2022'!$C$419:$H$419</c15:sqref>
                  </c15:fullRef>
                </c:ext>
              </c:extLst>
              <c:f>('OCTUBRE 2022'!$C$419,'OCTUBRE 2022'!$E$419,'OCTUBRE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2022'!$C$420:$H$420</c15:sqref>
                  </c15:fullRef>
                </c:ext>
              </c:extLst>
              <c:f>('OCTUBRE 2022'!$C$420,'OCTUBRE 2022'!$E$420,'OCTUBRE 2022'!$G$420)</c:f>
              <c:numCache>
                <c:formatCode>#,##0</c:formatCode>
                <c:ptCount val="3"/>
                <c:pt idx="0">
                  <c:v>3516768</c:v>
                </c:pt>
                <c:pt idx="1">
                  <c:v>596390</c:v>
                </c:pt>
                <c:pt idx="2">
                  <c:v>4113158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'OCTUBRE 2022'!$B$421</c:f>
              <c:strCache>
                <c:ptCount val="1"/>
                <c:pt idx="0">
                  <c:v>ENERO - OCTUBRE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'OCTUBRE 2022'!$C$419:$H$419</c15:sqref>
                  </c15:fullRef>
                </c:ext>
              </c:extLst>
              <c:f>('OCTUBRE 2022'!$C$419,'OCTUBRE 2022'!$E$419,'OCTUBRE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'OCTUBRE 2022'!$C$421:$H$421</c15:sqref>
                  </c15:fullRef>
                </c:ext>
              </c:extLst>
              <c:f>('OCTUBRE 2022'!$C$421,'OCTUBRE 2022'!$E$421,'OCTUBRE 2022'!$G$421)</c:f>
              <c:numCache>
                <c:formatCode>#,##0</c:formatCode>
                <c:ptCount val="3"/>
                <c:pt idx="0">
                  <c:v>5297827</c:v>
                </c:pt>
                <c:pt idx="1">
                  <c:v>1599510</c:v>
                </c:pt>
                <c:pt idx="2">
                  <c:v>6897337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604192"/>
        <c:axId val="441604976"/>
      </c:barChart>
      <c:catAx>
        <c:axId val="4416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4976"/>
        <c:crosses val="autoZero"/>
        <c:auto val="0"/>
        <c:lblAlgn val="ctr"/>
        <c:lblOffset val="100"/>
        <c:noMultiLvlLbl val="0"/>
      </c:catAx>
      <c:valAx>
        <c:axId val="44160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60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75.xml"/><Relationship Id="rId89" Type="http://schemas.openxmlformats.org/officeDocument/2006/relationships/image" Target="../media/image12.png"/><Relationship Id="rId97" Type="http://schemas.openxmlformats.org/officeDocument/2006/relationships/image" Target="../media/image20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5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87" Type="http://schemas.openxmlformats.org/officeDocument/2006/relationships/image" Target="../media/image10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image" Target="../media/image13.png"/><Relationship Id="rId95" Type="http://schemas.openxmlformats.org/officeDocument/2006/relationships/image" Target="../media/image1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png"/><Relationship Id="rId85" Type="http://schemas.openxmlformats.org/officeDocument/2006/relationships/chart" Target="../charts/chart76.xml"/><Relationship Id="rId93" Type="http://schemas.openxmlformats.org/officeDocument/2006/relationships/image" Target="../media/image16.png"/><Relationship Id="rId98" Type="http://schemas.openxmlformats.org/officeDocument/2006/relationships/image" Target="../media/image2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1.png"/><Relationship Id="rId91" Type="http://schemas.openxmlformats.org/officeDocument/2006/relationships/image" Target="../media/image14.png"/><Relationship Id="rId96" Type="http://schemas.openxmlformats.org/officeDocument/2006/relationships/image" Target="../media/image19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chart" Target="../charts/chart77.xml"/><Relationship Id="rId94" Type="http://schemas.openxmlformats.org/officeDocument/2006/relationships/image" Target="../media/image17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1842</xdr:row>
      <xdr:rowOff>121104</xdr:rowOff>
    </xdr:from>
    <xdr:to>
      <xdr:col>11</xdr:col>
      <xdr:colOff>277133</xdr:colOff>
      <xdr:row>1861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44449</xdr:colOff>
      <xdr:row>375</xdr:row>
      <xdr:rowOff>273049</xdr:rowOff>
    </xdr:from>
    <xdr:to>
      <xdr:col>11</xdr:col>
      <xdr:colOff>966304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25399</xdr:colOff>
      <xdr:row>406</xdr:row>
      <xdr:rowOff>31749</xdr:rowOff>
    </xdr:from>
    <xdr:to>
      <xdr:col>11</xdr:col>
      <xdr:colOff>966304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25399</xdr:colOff>
      <xdr:row>509</xdr:row>
      <xdr:rowOff>31749</xdr:rowOff>
    </xdr:from>
    <xdr:to>
      <xdr:col>11</xdr:col>
      <xdr:colOff>968374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11</xdr:col>
      <xdr:colOff>972984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7</xdr:col>
      <xdr:colOff>968375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7</xdr:col>
      <xdr:colOff>968375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15875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7</xdr:col>
      <xdr:colOff>968375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7</xdr:col>
      <xdr:colOff>968375</xdr:colOff>
      <xdr:row>867</xdr:row>
      <xdr:rowOff>317499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7</xdr:col>
      <xdr:colOff>972984</xdr:colOff>
      <xdr:row>992</xdr:row>
      <xdr:rowOff>317499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2</xdr:colOff>
      <xdr:row>1488</xdr:row>
      <xdr:rowOff>13607</xdr:rowOff>
    </xdr:from>
    <xdr:to>
      <xdr:col>12</xdr:col>
      <xdr:colOff>809114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12</xdr:col>
      <xdr:colOff>809113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819355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829596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157958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1</xdr:colOff>
      <xdr:row>1641</xdr:row>
      <xdr:rowOff>1</xdr:rowOff>
    </xdr:from>
    <xdr:to>
      <xdr:col>12</xdr:col>
      <xdr:colOff>839839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34847</xdr:colOff>
      <xdr:row>268</xdr:row>
      <xdr:rowOff>22448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457" y="44616494"/>
          <a:ext cx="8816433" cy="660863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0</xdr:colOff>
      <xdr:row>290</xdr:row>
      <xdr:rowOff>267165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457" y="51829939"/>
          <a:ext cx="8781586" cy="653972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46463</xdr:rowOff>
    </xdr:from>
    <xdr:to>
      <xdr:col>11</xdr:col>
      <xdr:colOff>0</xdr:colOff>
      <xdr:row>307</xdr:row>
      <xdr:rowOff>304220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457" y="58462591"/>
          <a:ext cx="8781586" cy="52758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0</xdr:colOff>
      <xdr:row>326</xdr:row>
      <xdr:rowOff>14978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457" y="64061433"/>
          <a:ext cx="8781586" cy="5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34889</xdr:colOff>
      <xdr:row>441</xdr:row>
      <xdr:rowOff>2252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2903" y="103658629"/>
          <a:ext cx="11546825" cy="25422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12</xdr:col>
      <xdr:colOff>1801</xdr:colOff>
      <xdr:row>500</xdr:row>
      <xdr:rowOff>280377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619</xdr:row>
      <xdr:rowOff>0</xdr:rowOff>
    </xdr:from>
    <xdr:to>
      <xdr:col>11</xdr:col>
      <xdr:colOff>953626</xdr:colOff>
      <xdr:row>626</xdr:row>
      <xdr:rowOff>289588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645</xdr:row>
      <xdr:rowOff>0</xdr:rowOff>
    </xdr:from>
    <xdr:to>
      <xdr:col>11</xdr:col>
      <xdr:colOff>953626</xdr:colOff>
      <xdr:row>652</xdr:row>
      <xdr:rowOff>280377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xmlns="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4406</xdr:colOff>
      <xdr:row>752</xdr:row>
      <xdr:rowOff>2252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2903" y="201499839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4406</xdr:colOff>
      <xdr:row>777</xdr:row>
      <xdr:rowOff>313656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2903" y="209754839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83661</xdr:colOff>
      <xdr:row>877</xdr:row>
      <xdr:rowOff>2252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2903" y="240736694"/>
          <a:ext cx="11595597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83661</xdr:colOff>
      <xdr:row>902</xdr:row>
      <xdr:rowOff>313656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2903" y="248991694"/>
          <a:ext cx="11595597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83661</xdr:colOff>
      <xdr:row>1002</xdr:row>
      <xdr:rowOff>2252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2903" y="279973548"/>
          <a:ext cx="11595597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95854</xdr:colOff>
      <xdr:row>1027</xdr:row>
      <xdr:rowOff>307559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2903" y="288228548"/>
          <a:ext cx="11607790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34889</xdr:colOff>
      <xdr:row>1127</xdr:row>
      <xdr:rowOff>2252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2903" y="319210403"/>
          <a:ext cx="11546825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47082</xdr:colOff>
      <xdr:row>1152</xdr:row>
      <xdr:rowOff>307559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2903" y="327465403"/>
          <a:ext cx="11559018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16599</xdr:colOff>
      <xdr:row>1251</xdr:row>
      <xdr:rowOff>2252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2903" y="358252661"/>
          <a:ext cx="11528535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20484</xdr:colOff>
      <xdr:row>1276</xdr:row>
      <xdr:rowOff>313656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2903" y="366507661"/>
          <a:ext cx="11532420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16599</xdr:colOff>
      <xdr:row>1375</xdr:row>
      <xdr:rowOff>8349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2903" y="397294919"/>
          <a:ext cx="11528535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16599</xdr:colOff>
      <xdr:row>1400</xdr:row>
      <xdr:rowOff>307559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2903" y="405549919"/>
          <a:ext cx="11528535" cy="25300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2/10.-%20OCTU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 2022"/>
      <sheetName val="Hoja1"/>
    </sheetNames>
    <sheetDataSet>
      <sheetData sheetId="0" refreshError="1"/>
      <sheetData sheetId="1"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2021</v>
          </cell>
          <cell r="B88">
            <v>114795</v>
          </cell>
          <cell r="C88">
            <v>129060</v>
          </cell>
          <cell r="D88">
            <v>230578</v>
          </cell>
          <cell r="E88">
            <v>283640</v>
          </cell>
          <cell r="F88">
            <v>417470</v>
          </cell>
          <cell r="G88">
            <v>667576</v>
          </cell>
          <cell r="H88">
            <v>1171284</v>
          </cell>
          <cell r="I88">
            <v>1834134</v>
          </cell>
          <cell r="J88">
            <v>1097438</v>
          </cell>
          <cell r="K88">
            <v>1194954</v>
          </cell>
          <cell r="L88">
            <v>737898</v>
          </cell>
          <cell r="M88">
            <v>701891</v>
          </cell>
        </row>
        <row r="89">
          <cell r="A89" t="str">
            <v>Año 2022</v>
          </cell>
          <cell r="B89">
            <v>455882</v>
          </cell>
          <cell r="C89">
            <v>625001</v>
          </cell>
          <cell r="D89">
            <v>733247</v>
          </cell>
          <cell r="E89">
            <v>1160823</v>
          </cell>
          <cell r="F89">
            <v>1125964</v>
          </cell>
          <cell r="G89">
            <v>1219897</v>
          </cell>
          <cell r="H89">
            <v>1443163</v>
          </cell>
          <cell r="I89">
            <v>2171143</v>
          </cell>
          <cell r="J89">
            <v>1273778</v>
          </cell>
          <cell r="K89">
            <v>1229946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2021</v>
          </cell>
          <cell r="B95">
            <v>45926</v>
          </cell>
          <cell r="C95">
            <v>58712</v>
          </cell>
          <cell r="D95">
            <v>112028</v>
          </cell>
          <cell r="E95">
            <v>123418</v>
          </cell>
          <cell r="F95">
            <v>188872</v>
          </cell>
          <cell r="G95">
            <v>307630</v>
          </cell>
          <cell r="H95">
            <v>435484</v>
          </cell>
          <cell r="I95">
            <v>686947</v>
          </cell>
          <cell r="J95">
            <v>490025</v>
          </cell>
          <cell r="K95">
            <v>516864</v>
          </cell>
          <cell r="L95">
            <v>337348</v>
          </cell>
          <cell r="M95">
            <v>295058</v>
          </cell>
        </row>
        <row r="96">
          <cell r="A96" t="str">
            <v>Año 2022</v>
          </cell>
          <cell r="B96">
            <v>229828</v>
          </cell>
          <cell r="C96">
            <v>293017</v>
          </cell>
          <cell r="D96">
            <v>345353</v>
          </cell>
          <cell r="E96">
            <v>465973</v>
          </cell>
          <cell r="F96">
            <v>473233</v>
          </cell>
          <cell r="G96">
            <v>493626</v>
          </cell>
          <cell r="H96">
            <v>557228</v>
          </cell>
          <cell r="I96">
            <v>798195</v>
          </cell>
          <cell r="J96">
            <v>560120</v>
          </cell>
          <cell r="K96">
            <v>518590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2021</v>
          </cell>
          <cell r="B100">
            <v>86247</v>
          </cell>
          <cell r="C100">
            <v>103742</v>
          </cell>
          <cell r="D100">
            <v>174988</v>
          </cell>
          <cell r="E100">
            <v>201934</v>
          </cell>
          <cell r="F100">
            <v>295180</v>
          </cell>
          <cell r="G100">
            <v>459231</v>
          </cell>
          <cell r="H100">
            <v>666051</v>
          </cell>
          <cell r="I100">
            <v>1036390</v>
          </cell>
          <cell r="J100">
            <v>756781</v>
          </cell>
          <cell r="K100">
            <v>818861</v>
          </cell>
          <cell r="L100">
            <v>520484</v>
          </cell>
          <cell r="M100">
            <v>455996</v>
          </cell>
        </row>
        <row r="101">
          <cell r="A101" t="str">
            <v>Año 2022</v>
          </cell>
          <cell r="B101">
            <v>348819</v>
          </cell>
          <cell r="C101">
            <v>442568</v>
          </cell>
          <cell r="D101">
            <v>529251</v>
          </cell>
          <cell r="E101">
            <v>718544</v>
          </cell>
          <cell r="F101">
            <v>731642</v>
          </cell>
          <cell r="G101">
            <v>756578</v>
          </cell>
          <cell r="H101">
            <v>822671</v>
          </cell>
          <cell r="I101">
            <v>1157151</v>
          </cell>
          <cell r="J101">
            <v>844900</v>
          </cell>
          <cell r="K101">
            <v>824868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1890" zoomScale="93" zoomScaleNormal="60" zoomScaleSheetLayoutView="93" workbookViewId="0">
      <selection activeCell="L1388" sqref="L1388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x14ac:dyDescent="0.2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1:13" x14ac:dyDescent="0.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</row>
    <row r="4" spans="1:13" x14ac:dyDescent="0.2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</row>
    <row r="5" spans="1:13" x14ac:dyDescent="0.2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</row>
    <row r="6" spans="1:13" x14ac:dyDescent="0.2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</row>
    <row r="7" spans="1:13" x14ac:dyDescent="0.2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</row>
    <row r="8" spans="1:13" x14ac:dyDescent="0.2">
      <c r="A8" s="75"/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</row>
    <row r="9" spans="1:13" x14ac:dyDescent="0.2">
      <c r="A9" s="75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</row>
    <row r="10" spans="1:13" x14ac:dyDescent="0.2">
      <c r="A10" s="75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</row>
    <row r="11" spans="1:13" x14ac:dyDescent="0.2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</row>
    <row r="12" spans="1:13" x14ac:dyDescent="0.2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</row>
    <row r="13" spans="1:13" ht="70.5" x14ac:dyDescent="0.2">
      <c r="A13" s="75"/>
      <c r="B13" s="280" t="s">
        <v>31</v>
      </c>
      <c r="C13" s="280"/>
      <c r="D13" s="280"/>
      <c r="E13" s="280"/>
      <c r="F13" s="280"/>
      <c r="G13" s="280"/>
      <c r="H13" s="280"/>
      <c r="I13" s="280"/>
      <c r="J13" s="280"/>
      <c r="K13" s="280"/>
      <c r="L13" s="88"/>
      <c r="M13" s="88"/>
    </row>
    <row r="14" spans="1:13" ht="70.5" x14ac:dyDescent="0.2">
      <c r="A14" s="75"/>
      <c r="B14" s="280" t="s">
        <v>32</v>
      </c>
      <c r="C14" s="280"/>
      <c r="D14" s="280"/>
      <c r="E14" s="280"/>
      <c r="F14" s="280"/>
      <c r="G14" s="280"/>
      <c r="H14" s="280"/>
      <c r="I14" s="280"/>
      <c r="J14" s="280"/>
      <c r="K14" s="280"/>
      <c r="L14" s="88"/>
      <c r="M14" s="88"/>
    </row>
    <row r="15" spans="1:13" x14ac:dyDescent="0.2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</row>
    <row r="16" spans="1:13" x14ac:dyDescent="0.2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</row>
    <row r="17" spans="1:13" x14ac:dyDescent="0.2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</row>
    <row r="18" spans="1:13" x14ac:dyDescent="0.2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</row>
    <row r="19" spans="1:13" x14ac:dyDescent="0.2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</row>
    <row r="20" spans="1:13" x14ac:dyDescent="0.2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</row>
    <row r="21" spans="1:13" x14ac:dyDescent="0.2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</row>
    <row r="22" spans="1:13" x14ac:dyDescent="0.2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</row>
    <row r="23" spans="1:13" x14ac:dyDescent="0.2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</row>
    <row r="24" spans="1:13" x14ac:dyDescent="0.2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</row>
    <row r="25" spans="1:13" x14ac:dyDescent="0.2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</row>
    <row r="26" spans="1:13" x14ac:dyDescent="0.2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</row>
    <row r="27" spans="1:13" x14ac:dyDescent="0.2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</row>
    <row r="28" spans="1:13" x14ac:dyDescent="0.2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</row>
    <row r="29" spans="1:13" x14ac:dyDescent="0.2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</row>
    <row r="30" spans="1:13" ht="12.75" customHeight="1" x14ac:dyDescent="0.2">
      <c r="A30" s="75"/>
      <c r="B30" s="75"/>
      <c r="C30" s="75"/>
      <c r="D30" s="75"/>
      <c r="E30" s="75"/>
      <c r="F30" s="278" t="s">
        <v>155</v>
      </c>
      <c r="G30" s="279"/>
      <c r="H30" s="279"/>
      <c r="I30" s="279"/>
      <c r="J30" s="279"/>
      <c r="K30" s="279"/>
      <c r="L30" s="89"/>
      <c r="M30" s="89"/>
    </row>
    <row r="31" spans="1:13" ht="12.75" customHeight="1" x14ac:dyDescent="0.2">
      <c r="A31" s="75"/>
      <c r="B31" s="75"/>
      <c r="C31" s="75"/>
      <c r="D31" s="75"/>
      <c r="E31" s="75"/>
      <c r="F31" s="279"/>
      <c r="G31" s="279"/>
      <c r="H31" s="279"/>
      <c r="I31" s="279"/>
      <c r="J31" s="279"/>
      <c r="K31" s="279"/>
      <c r="L31" s="89"/>
      <c r="M31" s="89"/>
    </row>
    <row r="32" spans="1:13" ht="12.75" customHeight="1" x14ac:dyDescent="0.2">
      <c r="A32" s="75"/>
      <c r="B32" s="75"/>
      <c r="C32" s="75"/>
      <c r="D32" s="75"/>
      <c r="E32" s="75"/>
      <c r="F32" s="279"/>
      <c r="G32" s="279"/>
      <c r="H32" s="279"/>
      <c r="I32" s="279"/>
      <c r="J32" s="279"/>
      <c r="K32" s="279"/>
      <c r="L32" s="89"/>
      <c r="M32" s="89"/>
    </row>
    <row r="33" spans="1:13" x14ac:dyDescent="0.2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</row>
    <row r="34" spans="1:13" x14ac:dyDescent="0.2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</row>
    <row r="35" spans="1:13" x14ac:dyDescent="0.2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</row>
    <row r="36" spans="1:13" x14ac:dyDescent="0.2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</row>
    <row r="37" spans="1:13" x14ac:dyDescent="0.2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</row>
    <row r="38" spans="1:13" x14ac:dyDescent="0.2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</row>
    <row r="39" spans="1:13" x14ac:dyDescent="0.2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</row>
    <row r="40" spans="1:13" x14ac:dyDescent="0.2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</row>
    <row r="41" spans="1:13" x14ac:dyDescent="0.2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</row>
    <row r="42" spans="1:13" x14ac:dyDescent="0.2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6"/>
      <c r="G75" s="86"/>
      <c r="H75" s="86"/>
      <c r="I75" s="86"/>
      <c r="J75" s="86"/>
      <c r="K75" s="86"/>
      <c r="L75" s="86"/>
      <c r="M75" s="86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"/>
      <c r="O89" s="8"/>
    </row>
    <row r="90" spans="1:15" s="9" customFormat="1" x14ac:dyDescent="0.2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"/>
      <c r="O90" s="8"/>
    </row>
    <row r="91" spans="1:15" s="9" customFormat="1" x14ac:dyDescent="0.2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"/>
      <c r="O91" s="8"/>
    </row>
    <row r="92" spans="1:15" s="9" customFormat="1" x14ac:dyDescent="0.2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"/>
      <c r="O92" s="8"/>
    </row>
    <row r="93" spans="1:15" s="9" customFormat="1" x14ac:dyDescent="0.2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"/>
      <c r="O93" s="8"/>
    </row>
    <row r="94" spans="1:15" s="9" customFormat="1" x14ac:dyDescent="0.2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"/>
      <c r="O94" s="8"/>
    </row>
    <row r="95" spans="1:15" s="9" customFormat="1" x14ac:dyDescent="0.2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"/>
      <c r="O95" s="8"/>
    </row>
    <row r="96" spans="1:15" s="9" customFormat="1" x14ac:dyDescent="0.2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"/>
      <c r="O96" s="8"/>
    </row>
    <row r="97" spans="1:15" s="9" customFormat="1" x14ac:dyDescent="0.2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"/>
      <c r="O97" s="8"/>
    </row>
    <row r="98" spans="1:15" s="9" customFormat="1" x14ac:dyDescent="0.2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"/>
      <c r="O98" s="8"/>
    </row>
    <row r="99" spans="1:15" s="9" customFormat="1" x14ac:dyDescent="0.2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"/>
      <c r="O99" s="8"/>
    </row>
    <row r="100" spans="1:15" s="9" customFormat="1" x14ac:dyDescent="0.2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"/>
      <c r="O100" s="8"/>
    </row>
    <row r="101" spans="1:15" s="9" customFormat="1" x14ac:dyDescent="0.2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"/>
      <c r="O101" s="8"/>
    </row>
    <row r="102" spans="1:15" s="9" customFormat="1" x14ac:dyDescent="0.2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"/>
      <c r="O102" s="8"/>
    </row>
    <row r="103" spans="1:15" s="9" customFormat="1" x14ac:dyDescent="0.2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"/>
      <c r="O103" s="8"/>
    </row>
    <row r="104" spans="1:15" s="9" customFormat="1" x14ac:dyDescent="0.2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"/>
      <c r="O104" s="8"/>
    </row>
    <row r="105" spans="1:15" s="9" customFormat="1" x14ac:dyDescent="0.2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"/>
      <c r="O105" s="8"/>
    </row>
    <row r="106" spans="1:15" s="9" customFormat="1" x14ac:dyDescent="0.2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"/>
      <c r="O106" s="8"/>
    </row>
    <row r="107" spans="1:15" s="9" customFormat="1" x14ac:dyDescent="0.2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"/>
      <c r="O107" s="8"/>
    </row>
    <row r="108" spans="1:15" s="9" customFormat="1" x14ac:dyDescent="0.2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"/>
      <c r="O108" s="8"/>
    </row>
    <row r="109" spans="1:15" s="9" customFormat="1" x14ac:dyDescent="0.2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"/>
      <c r="O109" s="8"/>
    </row>
    <row r="110" spans="1:15" s="9" customFormat="1" x14ac:dyDescent="0.2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"/>
      <c r="O110" s="8"/>
    </row>
    <row r="111" spans="1:15" s="9" customFormat="1" x14ac:dyDescent="0.2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"/>
      <c r="O111" s="8"/>
    </row>
    <row r="112" spans="1:15" s="9" customFormat="1" x14ac:dyDescent="0.2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</row>
    <row r="113" spans="1:13" s="9" customFormat="1" x14ac:dyDescent="0.2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3" t="s">
        <v>125</v>
      </c>
      <c r="C232" s="283"/>
      <c r="D232" s="283"/>
      <c r="E232" s="283"/>
      <c r="F232" s="283"/>
      <c r="G232" s="283"/>
      <c r="H232" s="283"/>
      <c r="I232" s="283"/>
      <c r="J232" s="283"/>
      <c r="K232" s="283"/>
      <c r="L232" s="283"/>
      <c r="M232" s="283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11" t="s">
        <v>126</v>
      </c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2" t="s">
        <v>33</v>
      </c>
      <c r="F237" s="162"/>
      <c r="G237" s="163"/>
      <c r="H237" s="162"/>
      <c r="I237" s="174">
        <v>579220</v>
      </c>
    </row>
    <row r="238" spans="1:13" ht="24.95" customHeight="1" x14ac:dyDescent="0.2">
      <c r="E238" s="164" t="s">
        <v>34</v>
      </c>
      <c r="F238" s="164"/>
      <c r="G238" s="165"/>
      <c r="H238" s="164"/>
      <c r="I238" s="175">
        <v>162498</v>
      </c>
    </row>
    <row r="239" spans="1:13" ht="24.95" customHeight="1" x14ac:dyDescent="0.2">
      <c r="E239" s="166" t="s">
        <v>0</v>
      </c>
      <c r="F239" s="166"/>
      <c r="G239" s="167"/>
      <c r="H239" s="166"/>
      <c r="I239" s="176">
        <v>741718</v>
      </c>
    </row>
    <row r="240" spans="1:13" ht="24.95" customHeight="1" x14ac:dyDescent="0.2">
      <c r="E240" s="164" t="s">
        <v>45</v>
      </c>
      <c r="F240" s="164"/>
      <c r="G240" s="165"/>
      <c r="H240" s="164"/>
      <c r="I240" s="175">
        <v>992652</v>
      </c>
    </row>
    <row r="241" spans="2:15" ht="24.95" customHeight="1" x14ac:dyDescent="0.2">
      <c r="E241" s="164" t="s">
        <v>46</v>
      </c>
      <c r="F241" s="164"/>
      <c r="G241" s="165"/>
      <c r="H241" s="164"/>
      <c r="I241" s="175">
        <v>237294</v>
      </c>
    </row>
    <row r="242" spans="2:15" ht="24.95" customHeight="1" x14ac:dyDescent="0.2">
      <c r="E242" s="166" t="s">
        <v>1</v>
      </c>
      <c r="F242" s="166"/>
      <c r="G242" s="167"/>
      <c r="H242" s="166"/>
      <c r="I242" s="176">
        <v>1229946</v>
      </c>
    </row>
    <row r="243" spans="2:15" ht="24.95" customHeight="1" x14ac:dyDescent="0.2">
      <c r="E243" s="166" t="s">
        <v>2</v>
      </c>
      <c r="F243" s="166"/>
      <c r="G243" s="167"/>
      <c r="H243" s="166"/>
      <c r="I243" s="177">
        <v>0.27483584519999998</v>
      </c>
    </row>
    <row r="244" spans="2:15" ht="24.95" customHeight="1" x14ac:dyDescent="0.2">
      <c r="E244" s="168" t="s">
        <v>3</v>
      </c>
      <c r="F244" s="168"/>
      <c r="G244" s="169"/>
      <c r="H244" s="168"/>
      <c r="I244" s="178">
        <v>1.6582393847796999</v>
      </c>
    </row>
    <row r="245" spans="2:15" ht="24.95" customHeight="1" x14ac:dyDescent="0.2">
      <c r="B245" s="77"/>
      <c r="C245" s="77"/>
      <c r="D245" s="77"/>
      <c r="E245" s="77"/>
      <c r="F245" s="77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7" customFormat="1" ht="25.5" customHeight="1" x14ac:dyDescent="0.2">
      <c r="B328" s="211" t="s">
        <v>149</v>
      </c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9" t="s">
        <v>113</v>
      </c>
      <c r="D330" s="99" t="s">
        <v>5</v>
      </c>
      <c r="E330" s="99" t="s">
        <v>6</v>
      </c>
      <c r="F330" s="99" t="s">
        <v>7</v>
      </c>
      <c r="G330" s="99" t="s">
        <v>8</v>
      </c>
      <c r="H330" s="99" t="s">
        <v>9</v>
      </c>
      <c r="I330" s="99" t="s">
        <v>10</v>
      </c>
      <c r="J330" s="99" t="s">
        <v>11</v>
      </c>
      <c r="K330" s="99" t="s">
        <v>12</v>
      </c>
      <c r="L330" s="99" t="s">
        <v>14</v>
      </c>
      <c r="N330" s="20"/>
    </row>
    <row r="331" spans="2:15" ht="24.95" customHeight="1" x14ac:dyDescent="0.2">
      <c r="B331" s="72" t="s">
        <v>4</v>
      </c>
      <c r="C331" s="179">
        <v>76312</v>
      </c>
      <c r="D331" s="179">
        <v>129764</v>
      </c>
      <c r="E331" s="179">
        <v>117364</v>
      </c>
      <c r="F331" s="179">
        <v>38510</v>
      </c>
      <c r="G331" s="179">
        <v>114705</v>
      </c>
      <c r="H331" s="179">
        <v>92437</v>
      </c>
      <c r="I331" s="179">
        <v>42219</v>
      </c>
      <c r="J331" s="179">
        <v>88819</v>
      </c>
      <c r="K331" s="179">
        <v>41588</v>
      </c>
      <c r="L331" s="179">
        <v>741718</v>
      </c>
      <c r="N331" s="20"/>
      <c r="O331" s="20"/>
    </row>
    <row r="332" spans="2:15" ht="24.95" customHeight="1" x14ac:dyDescent="0.2">
      <c r="B332" s="66" t="s">
        <v>33</v>
      </c>
      <c r="C332" s="180">
        <v>69563</v>
      </c>
      <c r="D332" s="180">
        <v>91958</v>
      </c>
      <c r="E332" s="180">
        <v>83610</v>
      </c>
      <c r="F332" s="180">
        <v>30037</v>
      </c>
      <c r="G332" s="180">
        <v>81021</v>
      </c>
      <c r="H332" s="180">
        <v>76646</v>
      </c>
      <c r="I332" s="180">
        <v>38703</v>
      </c>
      <c r="J332" s="180">
        <v>70820</v>
      </c>
      <c r="K332" s="180">
        <v>36862</v>
      </c>
      <c r="L332" s="181">
        <v>579220</v>
      </c>
      <c r="M332" s="20"/>
      <c r="N332" s="20"/>
      <c r="O332" s="20"/>
    </row>
    <row r="333" spans="2:15" ht="24.95" customHeight="1" x14ac:dyDescent="0.2">
      <c r="B333" s="67" t="s">
        <v>34</v>
      </c>
      <c r="C333" s="182">
        <v>6749</v>
      </c>
      <c r="D333" s="182">
        <v>37806</v>
      </c>
      <c r="E333" s="182">
        <v>33754</v>
      </c>
      <c r="F333" s="182">
        <v>8473</v>
      </c>
      <c r="G333" s="182">
        <v>33684</v>
      </c>
      <c r="H333" s="182">
        <v>15791</v>
      </c>
      <c r="I333" s="182">
        <v>3516</v>
      </c>
      <c r="J333" s="182">
        <v>17999</v>
      </c>
      <c r="K333" s="182">
        <v>4726</v>
      </c>
      <c r="L333" s="183">
        <v>162498</v>
      </c>
      <c r="M333" s="20"/>
      <c r="N333" s="20"/>
      <c r="O333" s="20"/>
    </row>
    <row r="334" spans="2:15" ht="24.95" customHeight="1" x14ac:dyDescent="0.2">
      <c r="B334" s="72" t="s">
        <v>73</v>
      </c>
      <c r="C334" s="184">
        <v>126507</v>
      </c>
      <c r="D334" s="184">
        <v>200803</v>
      </c>
      <c r="E334" s="184">
        <v>184237</v>
      </c>
      <c r="F334" s="184">
        <v>67385</v>
      </c>
      <c r="G334" s="184">
        <v>211272</v>
      </c>
      <c r="H334" s="184">
        <v>141839</v>
      </c>
      <c r="I334" s="184">
        <v>77447</v>
      </c>
      <c r="J334" s="184">
        <v>150336</v>
      </c>
      <c r="K334" s="184">
        <v>70120</v>
      </c>
      <c r="L334" s="184">
        <v>1229946</v>
      </c>
      <c r="M334" s="20"/>
    </row>
    <row r="335" spans="2:15" ht="24.95" customHeight="1" x14ac:dyDescent="0.2">
      <c r="B335" s="66" t="s">
        <v>55</v>
      </c>
      <c r="C335" s="180">
        <v>115354</v>
      </c>
      <c r="D335" s="180">
        <v>150270</v>
      </c>
      <c r="E335" s="180">
        <v>139835</v>
      </c>
      <c r="F335" s="180">
        <v>55970</v>
      </c>
      <c r="G335" s="180">
        <v>154058</v>
      </c>
      <c r="H335" s="180">
        <v>121380</v>
      </c>
      <c r="I335" s="180">
        <v>72509</v>
      </c>
      <c r="J335" s="180">
        <v>119951</v>
      </c>
      <c r="K335" s="180">
        <v>63325</v>
      </c>
      <c r="L335" s="181">
        <v>992652</v>
      </c>
      <c r="M335" s="20"/>
    </row>
    <row r="336" spans="2:15" ht="24.95" customHeight="1" x14ac:dyDescent="0.2">
      <c r="B336" s="67" t="s">
        <v>56</v>
      </c>
      <c r="C336" s="182">
        <v>11153</v>
      </c>
      <c r="D336" s="182">
        <v>50533</v>
      </c>
      <c r="E336" s="182">
        <v>44402</v>
      </c>
      <c r="F336" s="182">
        <v>11415</v>
      </c>
      <c r="G336" s="182">
        <v>57214</v>
      </c>
      <c r="H336" s="182">
        <v>20459</v>
      </c>
      <c r="I336" s="182">
        <v>4938</v>
      </c>
      <c r="J336" s="182">
        <v>30385</v>
      </c>
      <c r="K336" s="182">
        <v>6795</v>
      </c>
      <c r="L336" s="183">
        <v>237294</v>
      </c>
      <c r="M336" s="20"/>
    </row>
    <row r="337" spans="2:15" ht="24.95" customHeight="1" x14ac:dyDescent="0.2">
      <c r="B337" s="72" t="s">
        <v>88</v>
      </c>
      <c r="C337" s="185">
        <v>0.1912673865</v>
      </c>
      <c r="D337" s="185">
        <v>0.30355938170000002</v>
      </c>
      <c r="E337" s="185">
        <v>0.2618322528</v>
      </c>
      <c r="F337" s="185">
        <v>0.2978687968</v>
      </c>
      <c r="G337" s="185">
        <v>0.30723215929999997</v>
      </c>
      <c r="H337" s="185">
        <v>0.28438140589999999</v>
      </c>
      <c r="I337" s="185">
        <v>0.22588305080000001</v>
      </c>
      <c r="J337" s="185">
        <v>0.35038991899999999</v>
      </c>
      <c r="K337" s="185">
        <v>0.26552394419999997</v>
      </c>
      <c r="L337" s="185">
        <v>0.27483584519999998</v>
      </c>
      <c r="M337" s="20"/>
    </row>
    <row r="338" spans="2:15" ht="24.95" customHeight="1" x14ac:dyDescent="0.2">
      <c r="B338" s="74" t="s">
        <v>3</v>
      </c>
      <c r="C338" s="186">
        <v>1.6577602474054001</v>
      </c>
      <c r="D338" s="186">
        <v>1.5474476742394001</v>
      </c>
      <c r="E338" s="186">
        <v>1.5697914181521</v>
      </c>
      <c r="F338" s="186">
        <v>1.7498052453908</v>
      </c>
      <c r="G338" s="186">
        <v>1.8418726297895001</v>
      </c>
      <c r="H338" s="186">
        <v>1.5344396724255001</v>
      </c>
      <c r="I338" s="186">
        <v>1.8344110471588999</v>
      </c>
      <c r="J338" s="186">
        <v>1.6926108152535</v>
      </c>
      <c r="K338" s="186">
        <v>1.6860632874868</v>
      </c>
      <c r="L338" s="186">
        <v>1.6582393847796999</v>
      </c>
      <c r="M338" s="20"/>
    </row>
    <row r="339" spans="2:15" ht="24.95" customHeight="1" x14ac:dyDescent="0.2">
      <c r="B339" s="66" t="s">
        <v>57</v>
      </c>
      <c r="C339" s="187">
        <v>1.6582666072481</v>
      </c>
      <c r="D339" s="187">
        <v>1.6341155745014</v>
      </c>
      <c r="E339" s="187">
        <v>1.6724674082048001</v>
      </c>
      <c r="F339" s="187">
        <v>1.8633685121682999</v>
      </c>
      <c r="G339" s="187">
        <v>1.9014576467829001</v>
      </c>
      <c r="H339" s="187">
        <v>1.5836442867208</v>
      </c>
      <c r="I339" s="187">
        <v>1.8734723406453999</v>
      </c>
      <c r="J339" s="187">
        <v>1.6937447048856</v>
      </c>
      <c r="K339" s="187">
        <v>1.7178937659378</v>
      </c>
      <c r="L339" s="188">
        <v>1.7137736956597001</v>
      </c>
      <c r="M339" s="20"/>
      <c r="N339" s="20"/>
      <c r="O339" s="20"/>
    </row>
    <row r="340" spans="2:15" ht="24.95" customHeight="1" x14ac:dyDescent="0.2">
      <c r="B340" s="67" t="s">
        <v>87</v>
      </c>
      <c r="C340" s="189">
        <v>1.6525411172025</v>
      </c>
      <c r="D340" s="189">
        <v>1.3366396868221999</v>
      </c>
      <c r="E340" s="189">
        <v>1.3154589085738</v>
      </c>
      <c r="F340" s="189">
        <v>1.3472205830284001</v>
      </c>
      <c r="G340" s="189">
        <v>1.6985512409453001</v>
      </c>
      <c r="H340" s="189">
        <v>1.295611424229</v>
      </c>
      <c r="I340" s="189">
        <v>1.4044368600682999</v>
      </c>
      <c r="J340" s="189">
        <v>1.6881493416301001</v>
      </c>
      <c r="K340" s="189">
        <v>1.4377909437156</v>
      </c>
      <c r="L340" s="190">
        <v>1.4602887420152999</v>
      </c>
      <c r="M340" s="20"/>
      <c r="N340" s="20"/>
      <c r="O340" s="20"/>
    </row>
    <row r="341" spans="2:15" ht="24.95" customHeight="1" x14ac:dyDescent="0.2">
      <c r="B341" s="2"/>
      <c r="C341" s="160"/>
      <c r="D341" s="160"/>
      <c r="E341" s="160"/>
      <c r="F341" s="161"/>
      <c r="G341" s="161"/>
      <c r="H341" s="160"/>
      <c r="I341" s="160"/>
      <c r="J341" s="160"/>
      <c r="K341" s="160"/>
      <c r="L341" s="160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7" customFormat="1" ht="25.5" customHeight="1" x14ac:dyDescent="0.2">
      <c r="B354" s="226" t="s">
        <v>157</v>
      </c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82"/>
      <c r="O354" s="82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1" t="s">
        <v>13</v>
      </c>
      <c r="C356" s="221"/>
      <c r="D356" s="221"/>
      <c r="E356" s="221"/>
      <c r="F356" s="221"/>
      <c r="G356" s="221"/>
      <c r="H356" s="221"/>
      <c r="I356" s="81"/>
      <c r="J356" s="81"/>
      <c r="K356" s="81"/>
      <c r="L356" s="81"/>
      <c r="M356" s="81"/>
      <c r="N356" s="81"/>
    </row>
    <row r="357" spans="2:15" ht="24.95" customHeight="1" x14ac:dyDescent="0.2">
      <c r="B357" s="69" t="s">
        <v>35</v>
      </c>
      <c r="C357" s="281" t="s">
        <v>51</v>
      </c>
      <c r="D357" s="281"/>
      <c r="E357" s="281" t="s">
        <v>50</v>
      </c>
      <c r="F357" s="281"/>
      <c r="G357" s="281" t="s">
        <v>0</v>
      </c>
      <c r="H357" s="281"/>
    </row>
    <row r="358" spans="2:15" ht="24.95" customHeight="1" x14ac:dyDescent="0.2">
      <c r="B358" s="191" t="s">
        <v>156</v>
      </c>
      <c r="C358" s="215">
        <v>601032</v>
      </c>
      <c r="D358" s="215"/>
      <c r="E358" s="215">
        <v>116175</v>
      </c>
      <c r="F358" s="215"/>
      <c r="G358" s="214">
        <v>717207</v>
      </c>
      <c r="H358" s="214"/>
    </row>
    <row r="359" spans="2:15" ht="24.95" customHeight="1" x14ac:dyDescent="0.2">
      <c r="B359" s="191" t="s">
        <v>155</v>
      </c>
      <c r="C359" s="212">
        <v>579220</v>
      </c>
      <c r="D359" s="212"/>
      <c r="E359" s="212">
        <v>162498</v>
      </c>
      <c r="F359" s="212"/>
      <c r="G359" s="214">
        <v>741718</v>
      </c>
      <c r="H359" s="214"/>
    </row>
    <row r="360" spans="2:15" ht="24.95" customHeight="1" x14ac:dyDescent="0.2">
      <c r="B360" s="69" t="s">
        <v>43</v>
      </c>
      <c r="C360" s="282">
        <f>(C359-C358)/C358</f>
        <v>-3.6290912963036909E-2</v>
      </c>
      <c r="D360" s="282"/>
      <c r="E360" s="217">
        <f>(E359-E358)/E358</f>
        <v>0.39873466752743708</v>
      </c>
      <c r="F360" s="217"/>
      <c r="G360" s="282">
        <f>(G359-G358)/G358</f>
        <v>3.4175628514501392E-2</v>
      </c>
      <c r="H360" s="282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1" t="s">
        <v>37</v>
      </c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191" t="s">
        <v>156</v>
      </c>
      <c r="C373" s="206">
        <v>77362</v>
      </c>
      <c r="D373" s="206">
        <v>123819</v>
      </c>
      <c r="E373" s="206">
        <v>106848</v>
      </c>
      <c r="F373" s="206">
        <v>41725</v>
      </c>
      <c r="G373" s="206">
        <v>102507</v>
      </c>
      <c r="H373" s="206">
        <v>82606</v>
      </c>
      <c r="I373" s="206">
        <v>44136</v>
      </c>
      <c r="J373" s="206">
        <v>87650</v>
      </c>
      <c r="K373" s="206">
        <v>50554</v>
      </c>
      <c r="L373" s="204">
        <v>717207</v>
      </c>
    </row>
    <row r="374" spans="2:12" ht="24.95" customHeight="1" x14ac:dyDescent="0.2">
      <c r="B374" s="191" t="s">
        <v>155</v>
      </c>
      <c r="C374" s="206">
        <v>76312</v>
      </c>
      <c r="D374" s="206">
        <v>129764</v>
      </c>
      <c r="E374" s="206">
        <v>117364</v>
      </c>
      <c r="F374" s="206">
        <v>38510</v>
      </c>
      <c r="G374" s="206">
        <v>114705</v>
      </c>
      <c r="H374" s="206">
        <v>92437</v>
      </c>
      <c r="I374" s="206">
        <v>42219</v>
      </c>
      <c r="J374" s="206">
        <v>88819</v>
      </c>
      <c r="K374" s="206">
        <v>41588</v>
      </c>
      <c r="L374" s="204">
        <v>741718</v>
      </c>
    </row>
    <row r="375" spans="2:12" ht="24.95" customHeight="1" x14ac:dyDescent="0.2">
      <c r="B375" s="69" t="s">
        <v>43</v>
      </c>
      <c r="C375" s="172">
        <f t="shared" ref="C375:L375" si="0">(C374-C373)/C373</f>
        <v>-1.3572555001163361E-2</v>
      </c>
      <c r="D375" s="172">
        <f t="shared" si="0"/>
        <v>4.8013632802720099E-2</v>
      </c>
      <c r="E375" s="172">
        <f t="shared" si="0"/>
        <v>9.8420185684336622E-2</v>
      </c>
      <c r="F375" s="172">
        <f t="shared" si="0"/>
        <v>-7.7052127022168959E-2</v>
      </c>
      <c r="G375" s="172">
        <f t="shared" si="0"/>
        <v>0.11899675144136498</v>
      </c>
      <c r="H375" s="172">
        <f t="shared" si="0"/>
        <v>0.11901072561315158</v>
      </c>
      <c r="I375" s="172">
        <f t="shared" si="0"/>
        <v>-4.3433931484502447E-2</v>
      </c>
      <c r="J375" s="172">
        <f t="shared" si="0"/>
        <v>1.3337136337706789E-2</v>
      </c>
      <c r="K375" s="172">
        <f t="shared" si="0"/>
        <v>-0.17735490762353126</v>
      </c>
      <c r="L375" s="172">
        <f t="shared" si="0"/>
        <v>3.4175628514501392E-2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28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3" t="s">
        <v>15</v>
      </c>
      <c r="C386" s="223"/>
      <c r="D386" s="223"/>
      <c r="E386" s="223"/>
      <c r="F386" s="223"/>
      <c r="G386" s="223"/>
      <c r="H386" s="223"/>
      <c r="I386" s="223"/>
      <c r="J386" s="223"/>
    </row>
    <row r="387" spans="2:12" ht="24.95" customHeight="1" x14ac:dyDescent="0.2">
      <c r="B387" s="71" t="s">
        <v>35</v>
      </c>
      <c r="C387" s="272" t="s">
        <v>40</v>
      </c>
      <c r="D387" s="272"/>
      <c r="E387" s="272" t="s">
        <v>41</v>
      </c>
      <c r="F387" s="272"/>
      <c r="G387" s="272" t="s">
        <v>42</v>
      </c>
      <c r="H387" s="272"/>
      <c r="I387" s="218" t="s">
        <v>89</v>
      </c>
      <c r="J387" s="218"/>
      <c r="L387" s="29"/>
    </row>
    <row r="388" spans="2:12" ht="24.95" customHeight="1" x14ac:dyDescent="0.2">
      <c r="B388" s="191" t="s">
        <v>156</v>
      </c>
      <c r="C388" s="215">
        <v>1022851</v>
      </c>
      <c r="D388" s="215"/>
      <c r="E388" s="215">
        <v>172103</v>
      </c>
      <c r="F388" s="215"/>
      <c r="G388" s="214">
        <v>1194954</v>
      </c>
      <c r="H388" s="214"/>
      <c r="I388" s="274">
        <v>0.30822386899999998</v>
      </c>
      <c r="J388" s="225"/>
    </row>
    <row r="389" spans="2:12" ht="24.95" customHeight="1" x14ac:dyDescent="0.2">
      <c r="B389" s="191" t="s">
        <v>155</v>
      </c>
      <c r="C389" s="212">
        <v>992652</v>
      </c>
      <c r="D389" s="212"/>
      <c r="E389" s="212">
        <v>237294</v>
      </c>
      <c r="F389" s="212"/>
      <c r="G389" s="270">
        <v>1229946</v>
      </c>
      <c r="H389" s="270"/>
      <c r="I389" s="213">
        <v>0.27483584519999998</v>
      </c>
      <c r="J389" s="277"/>
    </row>
    <row r="390" spans="2:12" ht="24.95" customHeight="1" x14ac:dyDescent="0.2">
      <c r="B390" s="76" t="s">
        <v>43</v>
      </c>
      <c r="C390" s="230">
        <f>(C389-C388)/C388</f>
        <v>-2.9524339322149561E-2</v>
      </c>
      <c r="D390" s="230"/>
      <c r="E390" s="230">
        <f>(E389-E388)/E388</f>
        <v>0.37879060794989045</v>
      </c>
      <c r="F390" s="230"/>
      <c r="G390" s="229">
        <f>(G389-G388)/G388</f>
        <v>2.9283135585135494E-2</v>
      </c>
      <c r="H390" s="229"/>
      <c r="I390" s="229">
        <f>(I389-I388)/I388</f>
        <v>-0.10832393970111381</v>
      </c>
      <c r="J390" s="229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3" t="s">
        <v>38</v>
      </c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</row>
    <row r="402" spans="2:15" ht="24.95" customHeight="1" x14ac:dyDescent="0.2">
      <c r="B402" s="71" t="s">
        <v>35</v>
      </c>
      <c r="C402" s="78" t="s">
        <v>113</v>
      </c>
      <c r="D402" s="78" t="s">
        <v>5</v>
      </c>
      <c r="E402" s="78" t="s">
        <v>6</v>
      </c>
      <c r="F402" s="78" t="s">
        <v>7</v>
      </c>
      <c r="G402" s="78" t="s">
        <v>8</v>
      </c>
      <c r="H402" s="78" t="s">
        <v>9</v>
      </c>
      <c r="I402" s="78" t="s">
        <v>10</v>
      </c>
      <c r="J402" s="78" t="s">
        <v>11</v>
      </c>
      <c r="K402" s="78" t="s">
        <v>12</v>
      </c>
      <c r="L402" s="78" t="s">
        <v>14</v>
      </c>
    </row>
    <row r="403" spans="2:15" ht="24.95" customHeight="1" x14ac:dyDescent="0.2">
      <c r="B403" s="191" t="s">
        <v>156</v>
      </c>
      <c r="C403" s="206">
        <v>127260</v>
      </c>
      <c r="D403" s="206">
        <v>195063</v>
      </c>
      <c r="E403" s="206">
        <v>169059</v>
      </c>
      <c r="F403" s="206">
        <v>66311</v>
      </c>
      <c r="G403" s="206">
        <v>197358</v>
      </c>
      <c r="H403" s="206">
        <v>136574</v>
      </c>
      <c r="I403" s="206">
        <v>77419</v>
      </c>
      <c r="J403" s="206">
        <v>147808</v>
      </c>
      <c r="K403" s="206">
        <v>78102</v>
      </c>
      <c r="L403" s="204">
        <v>1194954</v>
      </c>
    </row>
    <row r="404" spans="2:15" ht="24.95" customHeight="1" x14ac:dyDescent="0.2">
      <c r="B404" s="191" t="s">
        <v>155</v>
      </c>
      <c r="C404" s="203">
        <v>126507</v>
      </c>
      <c r="D404" s="203">
        <v>200803</v>
      </c>
      <c r="E404" s="203">
        <v>184237</v>
      </c>
      <c r="F404" s="203">
        <v>67385</v>
      </c>
      <c r="G404" s="203">
        <v>211272</v>
      </c>
      <c r="H404" s="203">
        <v>141839</v>
      </c>
      <c r="I404" s="203">
        <v>77447</v>
      </c>
      <c r="J404" s="203">
        <v>150336</v>
      </c>
      <c r="K404" s="203">
        <v>70120</v>
      </c>
      <c r="L404" s="207">
        <v>1229946</v>
      </c>
    </row>
    <row r="405" spans="2:15" ht="24.95" customHeight="1" x14ac:dyDescent="0.2">
      <c r="B405" s="76" t="s">
        <v>43</v>
      </c>
      <c r="C405" s="173">
        <f t="shared" ref="C405:L405" si="1">(C404-C403)/C403</f>
        <v>-5.917020273455917E-3</v>
      </c>
      <c r="D405" s="173">
        <f t="shared" si="1"/>
        <v>2.9426390448214167E-2</v>
      </c>
      <c r="E405" s="173">
        <f t="shared" si="1"/>
        <v>8.9779307815614662E-2</v>
      </c>
      <c r="F405" s="173">
        <f t="shared" si="1"/>
        <v>1.6196407835804016E-2</v>
      </c>
      <c r="G405" s="173">
        <f t="shared" si="1"/>
        <v>7.0501322469826405E-2</v>
      </c>
      <c r="H405" s="173">
        <f t="shared" si="1"/>
        <v>3.8550529383337973E-2</v>
      </c>
      <c r="I405" s="173">
        <f t="shared" si="1"/>
        <v>3.616683243131531E-4</v>
      </c>
      <c r="J405" s="173">
        <f t="shared" si="1"/>
        <v>1.7103269105867069E-2</v>
      </c>
      <c r="K405" s="173">
        <f t="shared" si="1"/>
        <v>-0.10219968758802592</v>
      </c>
      <c r="L405" s="173">
        <f t="shared" si="1"/>
        <v>2.9283135585135494E-2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28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7" customFormat="1" ht="25.5" customHeight="1" x14ac:dyDescent="0.2">
      <c r="B416" s="226" t="s">
        <v>158</v>
      </c>
      <c r="C416" s="226"/>
      <c r="D416" s="226"/>
      <c r="E416" s="226"/>
      <c r="F416" s="226"/>
      <c r="G416" s="226"/>
      <c r="H416" s="226"/>
      <c r="I416" s="226"/>
      <c r="J416" s="226"/>
      <c r="K416" s="226"/>
      <c r="L416" s="226"/>
      <c r="M416" s="226"/>
      <c r="N416" s="82"/>
      <c r="O416" s="82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66" t="s">
        <v>13</v>
      </c>
      <c r="C418" s="266"/>
      <c r="D418" s="266"/>
      <c r="E418" s="266"/>
      <c r="F418" s="266"/>
      <c r="G418" s="266"/>
      <c r="H418" s="266"/>
      <c r="I418" s="267"/>
      <c r="J418" s="267"/>
      <c r="K418" s="267"/>
      <c r="L418" s="267"/>
      <c r="M418" s="267"/>
      <c r="N418" s="267"/>
    </row>
    <row r="419" spans="2:14" ht="24.95" customHeight="1" x14ac:dyDescent="0.2">
      <c r="B419" s="69" t="s">
        <v>35</v>
      </c>
      <c r="C419" s="227" t="s">
        <v>51</v>
      </c>
      <c r="D419" s="227"/>
      <c r="E419" s="227" t="s">
        <v>50</v>
      </c>
      <c r="F419" s="227"/>
      <c r="G419" s="227" t="s">
        <v>0</v>
      </c>
      <c r="H419" s="227"/>
    </row>
    <row r="420" spans="2:14" ht="24.95" customHeight="1" x14ac:dyDescent="0.2">
      <c r="B420" s="191" t="s">
        <v>159</v>
      </c>
      <c r="C420" s="215">
        <v>3516768</v>
      </c>
      <c r="D420" s="215"/>
      <c r="E420" s="215">
        <v>596390</v>
      </c>
      <c r="F420" s="215"/>
      <c r="G420" s="214">
        <v>4113158</v>
      </c>
      <c r="H420" s="214"/>
    </row>
    <row r="421" spans="2:14" ht="24.95" customHeight="1" x14ac:dyDescent="0.2">
      <c r="B421" s="191" t="s">
        <v>160</v>
      </c>
      <c r="C421" s="212">
        <v>5297827</v>
      </c>
      <c r="D421" s="212"/>
      <c r="E421" s="212">
        <v>1599510</v>
      </c>
      <c r="F421" s="212"/>
      <c r="G421" s="214">
        <v>6897337</v>
      </c>
      <c r="H421" s="214"/>
    </row>
    <row r="422" spans="2:14" ht="24.95" customHeight="1" x14ac:dyDescent="0.2">
      <c r="B422" s="79" t="s">
        <v>43</v>
      </c>
      <c r="C422" s="269">
        <f>(C421-C420)/C420</f>
        <v>0.50644768150756603</v>
      </c>
      <c r="D422" s="269"/>
      <c r="E422" s="269">
        <f>(E421-E420)/E420</f>
        <v>1.6819866194939552</v>
      </c>
      <c r="F422" s="269"/>
      <c r="G422" s="217">
        <f>(G421-G420)/G420</f>
        <v>0.67689570884463957</v>
      </c>
      <c r="H422" s="217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1" t="s">
        <v>37</v>
      </c>
      <c r="C444" s="271"/>
      <c r="D444" s="271"/>
      <c r="E444" s="271"/>
      <c r="F444" s="271"/>
      <c r="G444" s="271"/>
      <c r="H444" s="271"/>
      <c r="I444" s="271"/>
      <c r="J444" s="271"/>
      <c r="K444" s="271"/>
      <c r="L444" s="271"/>
    </row>
    <row r="445" spans="2:12" ht="24.95" customHeight="1" x14ac:dyDescent="0.2">
      <c r="B445" s="69" t="s">
        <v>35</v>
      </c>
      <c r="C445" s="80" t="s">
        <v>113</v>
      </c>
      <c r="D445" s="80" t="s">
        <v>5</v>
      </c>
      <c r="E445" s="80" t="s">
        <v>6</v>
      </c>
      <c r="F445" s="80" t="s">
        <v>7</v>
      </c>
      <c r="G445" s="80" t="s">
        <v>8</v>
      </c>
      <c r="H445" s="80" t="s">
        <v>9</v>
      </c>
      <c r="I445" s="80" t="s">
        <v>10</v>
      </c>
      <c r="J445" s="80" t="s">
        <v>11</v>
      </c>
      <c r="K445" s="80" t="s">
        <v>12</v>
      </c>
      <c r="L445" s="80" t="s">
        <v>14</v>
      </c>
    </row>
    <row r="446" spans="2:12" ht="24.95" customHeight="1" x14ac:dyDescent="0.2">
      <c r="B446" s="191" t="s">
        <v>159</v>
      </c>
      <c r="C446" s="205">
        <v>414167</v>
      </c>
      <c r="D446" s="205">
        <v>714805</v>
      </c>
      <c r="E446" s="205">
        <v>664680</v>
      </c>
      <c r="F446" s="205">
        <v>224688</v>
      </c>
      <c r="G446" s="205">
        <v>615100</v>
      </c>
      <c r="H446" s="205">
        <v>404758</v>
      </c>
      <c r="I446" s="205">
        <v>244207</v>
      </c>
      <c r="J446" s="205">
        <v>534119</v>
      </c>
      <c r="K446" s="205">
        <v>296634</v>
      </c>
      <c r="L446" s="192">
        <v>4113158</v>
      </c>
    </row>
    <row r="447" spans="2:12" ht="24.95" customHeight="1" x14ac:dyDescent="0.2">
      <c r="B447" s="191" t="s">
        <v>160</v>
      </c>
      <c r="C447" s="206">
        <v>638913</v>
      </c>
      <c r="D447" s="206">
        <v>1247676</v>
      </c>
      <c r="E447" s="206">
        <v>1152832</v>
      </c>
      <c r="F447" s="206">
        <v>368028</v>
      </c>
      <c r="G447" s="206">
        <v>1130351</v>
      </c>
      <c r="H447" s="206">
        <v>780711</v>
      </c>
      <c r="I447" s="206">
        <v>383253</v>
      </c>
      <c r="J447" s="206">
        <v>804747</v>
      </c>
      <c r="K447" s="206">
        <v>390826</v>
      </c>
      <c r="L447" s="204">
        <v>6897337</v>
      </c>
    </row>
    <row r="448" spans="2:12" ht="24.95" customHeight="1" x14ac:dyDescent="0.2">
      <c r="B448" s="79" t="s">
        <v>43</v>
      </c>
      <c r="C448" s="172">
        <f t="shared" ref="C448:L448" si="2">(C447-C446)/C446</f>
        <v>0.54264584092890067</v>
      </c>
      <c r="D448" s="172">
        <f t="shared" si="2"/>
        <v>0.74547743790264476</v>
      </c>
      <c r="E448" s="172">
        <f t="shared" si="2"/>
        <v>0.7344165613528314</v>
      </c>
      <c r="F448" s="172">
        <f t="shared" si="2"/>
        <v>0.63795129245887627</v>
      </c>
      <c r="G448" s="172">
        <f t="shared" si="2"/>
        <v>0.83767029751259958</v>
      </c>
      <c r="H448" s="172">
        <f t="shared" si="2"/>
        <v>0.92883401933995124</v>
      </c>
      <c r="I448" s="172">
        <f t="shared" si="2"/>
        <v>0.56937761816819332</v>
      </c>
      <c r="J448" s="172">
        <f t="shared" si="2"/>
        <v>0.50668109541132222</v>
      </c>
      <c r="K448" s="172">
        <f t="shared" si="2"/>
        <v>0.31753608824342455</v>
      </c>
      <c r="L448" s="172">
        <f t="shared" si="2"/>
        <v>0.67689570884463957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28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3" t="s">
        <v>15</v>
      </c>
      <c r="C478" s="223"/>
      <c r="D478" s="223"/>
      <c r="E478" s="223"/>
      <c r="F478" s="223"/>
      <c r="G478" s="223"/>
      <c r="H478" s="223"/>
      <c r="I478" s="223"/>
      <c r="J478" s="223"/>
    </row>
    <row r="479" spans="2:13" ht="24.95" customHeight="1" x14ac:dyDescent="0.2">
      <c r="B479" s="71" t="s">
        <v>35</v>
      </c>
      <c r="C479" s="268" t="s">
        <v>40</v>
      </c>
      <c r="D479" s="268"/>
      <c r="E479" s="268" t="s">
        <v>41</v>
      </c>
      <c r="F479" s="268"/>
      <c r="G479" s="268" t="s">
        <v>42</v>
      </c>
      <c r="H479" s="268"/>
      <c r="I479" s="273" t="s">
        <v>89</v>
      </c>
      <c r="J479" s="273"/>
      <c r="L479" s="29"/>
    </row>
    <row r="480" spans="2:13" ht="24.95" customHeight="1" x14ac:dyDescent="0.2">
      <c r="B480" s="191" t="s">
        <v>159</v>
      </c>
      <c r="C480" s="215">
        <v>6237781</v>
      </c>
      <c r="D480" s="215"/>
      <c r="E480" s="215">
        <v>903148</v>
      </c>
      <c r="F480" s="215"/>
      <c r="G480" s="214">
        <v>7140929</v>
      </c>
      <c r="H480" s="214"/>
      <c r="I480" s="224">
        <v>0.22513234505928001</v>
      </c>
      <c r="J480" s="224"/>
    </row>
    <row r="481" spans="2:12" ht="24.95" customHeight="1" x14ac:dyDescent="0.2">
      <c r="B481" s="191" t="s">
        <v>160</v>
      </c>
      <c r="C481" s="212">
        <v>9148766</v>
      </c>
      <c r="D481" s="212"/>
      <c r="E481" s="212">
        <v>2290078</v>
      </c>
      <c r="F481" s="212"/>
      <c r="G481" s="270">
        <v>11438844</v>
      </c>
      <c r="H481" s="270"/>
      <c r="I481" s="213">
        <v>0.26117840038165002</v>
      </c>
      <c r="J481" s="213"/>
    </row>
    <row r="482" spans="2:12" ht="24.95" customHeight="1" x14ac:dyDescent="0.2">
      <c r="B482" s="76" t="s">
        <v>43</v>
      </c>
      <c r="C482" s="230">
        <f>(C481-C480)/C480</f>
        <v>0.46666995843553982</v>
      </c>
      <c r="D482" s="230"/>
      <c r="E482" s="230">
        <f>(E481-E480)/E480</f>
        <v>1.5356619291633264</v>
      </c>
      <c r="F482" s="230"/>
      <c r="G482" s="229">
        <f>(G481-G480)/G480</f>
        <v>0.60187056894138002</v>
      </c>
      <c r="H482" s="229"/>
      <c r="I482" s="229">
        <f>(I481-I480)/I480</f>
        <v>0.16011051327555204</v>
      </c>
      <c r="J482" s="229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3" t="s">
        <v>38</v>
      </c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</row>
    <row r="505" spans="2:12" ht="24.95" customHeight="1" x14ac:dyDescent="0.2">
      <c r="B505" s="71" t="s">
        <v>35</v>
      </c>
      <c r="C505" s="78" t="s">
        <v>113</v>
      </c>
      <c r="D505" s="78" t="s">
        <v>5</v>
      </c>
      <c r="E505" s="78" t="s">
        <v>6</v>
      </c>
      <c r="F505" s="78" t="s">
        <v>7</v>
      </c>
      <c r="G505" s="78" t="s">
        <v>8</v>
      </c>
      <c r="H505" s="78" t="s">
        <v>9</v>
      </c>
      <c r="I505" s="78" t="s">
        <v>10</v>
      </c>
      <c r="J505" s="78" t="s">
        <v>11</v>
      </c>
      <c r="K505" s="78" t="s">
        <v>12</v>
      </c>
      <c r="L505" s="78" t="s">
        <v>14</v>
      </c>
    </row>
    <row r="506" spans="2:12" ht="24.95" customHeight="1" x14ac:dyDescent="0.2">
      <c r="B506" s="191" t="s">
        <v>159</v>
      </c>
      <c r="C506" s="206">
        <v>739236</v>
      </c>
      <c r="D506" s="206">
        <v>1127142</v>
      </c>
      <c r="E506" s="206">
        <v>1166345</v>
      </c>
      <c r="F506" s="206">
        <v>403084</v>
      </c>
      <c r="G506" s="206">
        <v>1087802</v>
      </c>
      <c r="H506" s="206">
        <v>711811</v>
      </c>
      <c r="I506" s="206">
        <v>507167</v>
      </c>
      <c r="J506" s="206">
        <v>917180</v>
      </c>
      <c r="K506" s="206">
        <v>481162</v>
      </c>
      <c r="L506" s="204">
        <v>7140929</v>
      </c>
    </row>
    <row r="507" spans="2:12" ht="24.95" customHeight="1" x14ac:dyDescent="0.2">
      <c r="B507" s="191" t="s">
        <v>160</v>
      </c>
      <c r="C507" s="203">
        <v>1144466</v>
      </c>
      <c r="D507" s="203">
        <v>1902660</v>
      </c>
      <c r="E507" s="203">
        <v>1853271</v>
      </c>
      <c r="F507" s="203">
        <v>617718</v>
      </c>
      <c r="G507" s="203">
        <v>1985448</v>
      </c>
      <c r="H507" s="203">
        <v>1244811</v>
      </c>
      <c r="I507" s="203">
        <v>735051</v>
      </c>
      <c r="J507" s="203">
        <v>1309004</v>
      </c>
      <c r="K507" s="203">
        <v>646415</v>
      </c>
      <c r="L507" s="207">
        <v>11438844</v>
      </c>
    </row>
    <row r="508" spans="2:12" ht="24.95" customHeight="1" x14ac:dyDescent="0.2">
      <c r="B508" s="76" t="s">
        <v>43</v>
      </c>
      <c r="C508" s="173">
        <f t="shared" ref="C508:L508" si="3">(C507-C506)/C506</f>
        <v>0.54817406078708286</v>
      </c>
      <c r="D508" s="173">
        <f t="shared" si="3"/>
        <v>0.68803930649376921</v>
      </c>
      <c r="E508" s="173">
        <f t="shared" si="3"/>
        <v>0.58895609789556258</v>
      </c>
      <c r="F508" s="173">
        <f t="shared" si="3"/>
        <v>0.53247958241954529</v>
      </c>
      <c r="G508" s="173">
        <f t="shared" si="3"/>
        <v>0.82519245230290073</v>
      </c>
      <c r="H508" s="173">
        <f t="shared" si="3"/>
        <v>0.74879427263697806</v>
      </c>
      <c r="I508" s="173">
        <f t="shared" si="3"/>
        <v>0.449327341881471</v>
      </c>
      <c r="J508" s="173">
        <f t="shared" si="3"/>
        <v>0.42720512876425565</v>
      </c>
      <c r="K508" s="173">
        <f t="shared" si="3"/>
        <v>0.34344565863472176</v>
      </c>
      <c r="L508" s="173">
        <f t="shared" si="3"/>
        <v>0.60187056894138002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28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30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11" t="s">
        <v>82</v>
      </c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11" t="s">
        <v>83</v>
      </c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</row>
    <row r="543" spans="2:15" ht="15" customHeight="1" x14ac:dyDescent="0.2">
      <c r="B543" s="265"/>
      <c r="C543" s="265"/>
      <c r="D543" s="265"/>
      <c r="E543" s="265"/>
      <c r="F543" s="265"/>
      <c r="G543" s="265"/>
    </row>
    <row r="544" spans="2:15" ht="24.95" customHeight="1" x14ac:dyDescent="0.2">
      <c r="B544" s="222" t="s">
        <v>16</v>
      </c>
      <c r="C544" s="222"/>
      <c r="D544" s="222"/>
      <c r="E544" s="222"/>
      <c r="F544" s="222"/>
      <c r="G544" s="222"/>
      <c r="H544" s="222"/>
      <c r="I544" s="222"/>
      <c r="J544" s="222"/>
    </row>
    <row r="545" spans="2:13" ht="24.95" customHeight="1" x14ac:dyDescent="0.2">
      <c r="B545" s="255" t="s">
        <v>36</v>
      </c>
      <c r="C545" s="220" t="s">
        <v>47</v>
      </c>
      <c r="D545" s="220"/>
      <c r="E545" s="220"/>
      <c r="F545" s="220" t="s">
        <v>48</v>
      </c>
      <c r="G545" s="220"/>
      <c r="H545" s="220"/>
      <c r="I545" s="94" t="s">
        <v>52</v>
      </c>
      <c r="J545" s="96" t="s">
        <v>53</v>
      </c>
      <c r="M545" s="2"/>
    </row>
    <row r="546" spans="2:13" ht="24.95" customHeight="1" x14ac:dyDescent="0.2">
      <c r="B546" s="256"/>
      <c r="C546" s="92" t="s">
        <v>66</v>
      </c>
      <c r="D546" s="92" t="s">
        <v>67</v>
      </c>
      <c r="E546" s="131" t="s">
        <v>72</v>
      </c>
      <c r="F546" s="92" t="s">
        <v>69</v>
      </c>
      <c r="G546" s="92" t="s">
        <v>70</v>
      </c>
      <c r="H546" s="93" t="s">
        <v>71</v>
      </c>
      <c r="I546" s="95" t="s">
        <v>85</v>
      </c>
      <c r="J546" s="97" t="s">
        <v>86</v>
      </c>
      <c r="M546" s="2"/>
    </row>
    <row r="547" spans="2:13" ht="24.95" customHeight="1" x14ac:dyDescent="0.2">
      <c r="B547" s="193" t="s">
        <v>113</v>
      </c>
      <c r="C547" s="206">
        <v>41534</v>
      </c>
      <c r="D547" s="206">
        <v>5951</v>
      </c>
      <c r="E547" s="194">
        <v>47485</v>
      </c>
      <c r="F547" s="206">
        <v>61369</v>
      </c>
      <c r="G547" s="206">
        <v>9588</v>
      </c>
      <c r="H547" s="195">
        <v>70957</v>
      </c>
      <c r="I547" s="196">
        <v>0.43165531639999999</v>
      </c>
      <c r="J547" s="197">
        <v>1.4943034642519</v>
      </c>
      <c r="K547" s="35"/>
      <c r="M547" s="2"/>
    </row>
    <row r="548" spans="2:13" ht="24.95" customHeight="1" x14ac:dyDescent="0.2">
      <c r="B548" s="193" t="s">
        <v>5</v>
      </c>
      <c r="C548" s="206">
        <v>66330</v>
      </c>
      <c r="D548" s="206">
        <v>27049</v>
      </c>
      <c r="E548" s="194">
        <v>93379</v>
      </c>
      <c r="F548" s="206">
        <v>100278</v>
      </c>
      <c r="G548" s="206">
        <v>35710</v>
      </c>
      <c r="H548" s="195">
        <v>135988</v>
      </c>
      <c r="I548" s="196">
        <v>0.4697351481</v>
      </c>
      <c r="J548" s="197">
        <v>1.4563017380782</v>
      </c>
      <c r="K548" s="35"/>
      <c r="M548" s="2"/>
    </row>
    <row r="549" spans="2:13" ht="24.95" customHeight="1" x14ac:dyDescent="0.2">
      <c r="B549" s="193" t="s">
        <v>22</v>
      </c>
      <c r="C549" s="206">
        <v>58515</v>
      </c>
      <c r="D549" s="206">
        <v>19616</v>
      </c>
      <c r="E549" s="194">
        <v>78131</v>
      </c>
      <c r="F549" s="206">
        <v>94630</v>
      </c>
      <c r="G549" s="206">
        <v>27667</v>
      </c>
      <c r="H549" s="195">
        <v>122297</v>
      </c>
      <c r="I549" s="196">
        <v>0.37876838080000003</v>
      </c>
      <c r="J549" s="197">
        <v>1.5652813863895001</v>
      </c>
      <c r="K549" s="35"/>
      <c r="M549" s="2"/>
    </row>
    <row r="550" spans="2:13" ht="24.95" customHeight="1" x14ac:dyDescent="0.2">
      <c r="B550" s="193" t="s">
        <v>7</v>
      </c>
      <c r="C550" s="206">
        <v>21971</v>
      </c>
      <c r="D550" s="206">
        <v>5437</v>
      </c>
      <c r="E550" s="194">
        <v>27408</v>
      </c>
      <c r="F550" s="206">
        <v>39600</v>
      </c>
      <c r="G550" s="206">
        <v>7857</v>
      </c>
      <c r="H550" s="195">
        <v>47457</v>
      </c>
      <c r="I550" s="196">
        <v>0.49847759539999997</v>
      </c>
      <c r="J550" s="197">
        <v>1.7315017513135</v>
      </c>
      <c r="K550" s="35"/>
      <c r="L550" s="129"/>
      <c r="M550" s="2"/>
    </row>
    <row r="551" spans="2:13" ht="24.95" customHeight="1" x14ac:dyDescent="0.2">
      <c r="B551" s="193" t="s">
        <v>8</v>
      </c>
      <c r="C551" s="206">
        <v>63356</v>
      </c>
      <c r="D551" s="206">
        <v>27699</v>
      </c>
      <c r="E551" s="194">
        <v>91055</v>
      </c>
      <c r="F551" s="206">
        <v>114868</v>
      </c>
      <c r="G551" s="206">
        <v>43740</v>
      </c>
      <c r="H551" s="195">
        <v>158608</v>
      </c>
      <c r="I551" s="196">
        <v>0.49850172780000002</v>
      </c>
      <c r="J551" s="197">
        <v>1.741892262918</v>
      </c>
      <c r="K551" s="35"/>
      <c r="M551" s="2"/>
    </row>
    <row r="552" spans="2:13" ht="24.95" customHeight="1" x14ac:dyDescent="0.2">
      <c r="B552" s="193" t="s">
        <v>9</v>
      </c>
      <c r="C552" s="206">
        <v>45410</v>
      </c>
      <c r="D552" s="206">
        <v>12955</v>
      </c>
      <c r="E552" s="194">
        <v>58365</v>
      </c>
      <c r="F552" s="206">
        <v>65646</v>
      </c>
      <c r="G552" s="206">
        <v>16760</v>
      </c>
      <c r="H552" s="195">
        <v>82406</v>
      </c>
      <c r="I552" s="196">
        <v>0.47190466669999998</v>
      </c>
      <c r="J552" s="197">
        <v>1.4119078214683001</v>
      </c>
      <c r="K552" s="35"/>
      <c r="M552" s="2"/>
    </row>
    <row r="553" spans="2:13" ht="24.95" customHeight="1" x14ac:dyDescent="0.2">
      <c r="B553" s="193" t="s">
        <v>10</v>
      </c>
      <c r="C553" s="206">
        <v>23733</v>
      </c>
      <c r="D553" s="206">
        <v>2191</v>
      </c>
      <c r="E553" s="194">
        <v>25924</v>
      </c>
      <c r="F553" s="206">
        <v>39723</v>
      </c>
      <c r="G553" s="206">
        <v>2821</v>
      </c>
      <c r="H553" s="195">
        <v>42544</v>
      </c>
      <c r="I553" s="196">
        <v>0.4132199184</v>
      </c>
      <c r="J553" s="197">
        <v>1.6411047677827</v>
      </c>
      <c r="K553" s="35"/>
      <c r="M553" s="2"/>
    </row>
    <row r="554" spans="2:13" ht="24.95" customHeight="1" x14ac:dyDescent="0.2">
      <c r="B554" s="193" t="s">
        <v>11</v>
      </c>
      <c r="C554" s="206">
        <v>58947</v>
      </c>
      <c r="D554" s="206">
        <v>13603</v>
      </c>
      <c r="E554" s="194">
        <v>72550</v>
      </c>
      <c r="F554" s="206">
        <v>100844</v>
      </c>
      <c r="G554" s="206">
        <v>22445</v>
      </c>
      <c r="H554" s="195">
        <v>123289</v>
      </c>
      <c r="I554" s="196">
        <v>0.48629181960000001</v>
      </c>
      <c r="J554" s="197">
        <v>1.6993659545141</v>
      </c>
      <c r="K554" s="35"/>
      <c r="M554" s="36"/>
    </row>
    <row r="555" spans="2:13" ht="24.95" customHeight="1" x14ac:dyDescent="0.2">
      <c r="B555" s="193" t="s">
        <v>12</v>
      </c>
      <c r="C555" s="206">
        <v>21275</v>
      </c>
      <c r="D555" s="206">
        <v>3018</v>
      </c>
      <c r="E555" s="194">
        <v>24293</v>
      </c>
      <c r="F555" s="206">
        <v>36752</v>
      </c>
      <c r="G555" s="206">
        <v>4570</v>
      </c>
      <c r="H555" s="195">
        <v>41322</v>
      </c>
      <c r="I555" s="196">
        <v>0.41120593960000001</v>
      </c>
      <c r="J555" s="197">
        <v>1.7009838225003</v>
      </c>
      <c r="K555" s="35"/>
      <c r="M555" s="36"/>
    </row>
    <row r="556" spans="2:13" ht="24.95" customHeight="1" x14ac:dyDescent="0.2">
      <c r="B556" s="91" t="s">
        <v>14</v>
      </c>
      <c r="C556" s="184">
        <v>401071</v>
      </c>
      <c r="D556" s="184">
        <v>117519</v>
      </c>
      <c r="E556" s="198">
        <v>518590</v>
      </c>
      <c r="F556" s="184">
        <v>653710</v>
      </c>
      <c r="G556" s="184">
        <v>171158</v>
      </c>
      <c r="H556" s="199">
        <v>824868</v>
      </c>
      <c r="I556" s="200">
        <v>0.45279204940000001</v>
      </c>
      <c r="J556" s="201">
        <v>1.5905975819047999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26" t="s">
        <v>161</v>
      </c>
      <c r="C570" s="226"/>
      <c r="D570" s="226"/>
      <c r="E570" s="226"/>
      <c r="F570" s="226"/>
      <c r="G570" s="226"/>
      <c r="H570" s="226"/>
      <c r="I570" s="226"/>
      <c r="J570" s="226"/>
      <c r="K570" s="226"/>
      <c r="L570" s="226"/>
      <c r="M570" s="226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1" t="s">
        <v>13</v>
      </c>
      <c r="C572" s="221"/>
      <c r="D572" s="221"/>
      <c r="E572" s="221"/>
      <c r="F572" s="221"/>
      <c r="G572" s="221"/>
      <c r="H572" s="221"/>
      <c r="I572" s="28"/>
      <c r="J572" s="28"/>
      <c r="K572" s="28"/>
      <c r="L572" s="28"/>
    </row>
    <row r="573" spans="2:13" ht="24.95" customHeight="1" x14ac:dyDescent="0.2">
      <c r="B573" s="90" t="s">
        <v>35</v>
      </c>
      <c r="C573" s="216" t="s">
        <v>62</v>
      </c>
      <c r="D573" s="216"/>
      <c r="E573" s="216" t="s">
        <v>109</v>
      </c>
      <c r="F573" s="216"/>
      <c r="G573" s="216" t="s">
        <v>0</v>
      </c>
      <c r="H573" s="216"/>
      <c r="I573" s="28"/>
      <c r="J573" s="28"/>
      <c r="K573" s="28"/>
      <c r="L573" s="28"/>
    </row>
    <row r="574" spans="2:13" ht="24.95" customHeight="1" x14ac:dyDescent="0.2">
      <c r="B574" s="191" t="s">
        <v>156</v>
      </c>
      <c r="C574" s="215">
        <v>428050</v>
      </c>
      <c r="D574" s="215"/>
      <c r="E574" s="215">
        <v>88814</v>
      </c>
      <c r="F574" s="215"/>
      <c r="G574" s="214">
        <v>516864</v>
      </c>
      <c r="H574" s="225"/>
      <c r="I574" s="28"/>
      <c r="J574" s="28"/>
      <c r="K574" s="28"/>
      <c r="L574" s="28"/>
    </row>
    <row r="575" spans="2:13" ht="24.95" customHeight="1" x14ac:dyDescent="0.2">
      <c r="B575" s="191" t="s">
        <v>155</v>
      </c>
      <c r="C575" s="212">
        <v>401071</v>
      </c>
      <c r="D575" s="212"/>
      <c r="E575" s="212">
        <v>117519</v>
      </c>
      <c r="F575" s="212"/>
      <c r="G575" s="214">
        <v>518590</v>
      </c>
      <c r="H575" s="225"/>
      <c r="I575" s="28"/>
      <c r="J575" s="28"/>
      <c r="K575" s="28"/>
      <c r="L575" s="28"/>
    </row>
    <row r="576" spans="2:13" ht="24.95" customHeight="1" x14ac:dyDescent="0.2">
      <c r="B576" s="79" t="s">
        <v>43</v>
      </c>
      <c r="C576" s="217">
        <f>(C575-C574)/C574</f>
        <v>-6.3027683681812871E-2</v>
      </c>
      <c r="D576" s="217"/>
      <c r="E576" s="217">
        <f>(E575-E574)/E574</f>
        <v>0.32320354899002407</v>
      </c>
      <c r="F576" s="217"/>
      <c r="G576" s="217">
        <f>(G575-G574)/G574</f>
        <v>3.3393697374938087E-3</v>
      </c>
      <c r="H576" s="217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28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3" t="s">
        <v>15</v>
      </c>
      <c r="C587" s="223"/>
      <c r="D587" s="223"/>
      <c r="E587" s="223"/>
      <c r="F587" s="223"/>
      <c r="G587" s="223"/>
      <c r="H587" s="223"/>
      <c r="I587" s="223"/>
      <c r="J587" s="223"/>
    </row>
    <row r="588" spans="2:15" ht="24.95" customHeight="1" x14ac:dyDescent="0.2">
      <c r="B588" s="98" t="s">
        <v>35</v>
      </c>
      <c r="C588" s="218" t="s">
        <v>40</v>
      </c>
      <c r="D588" s="218"/>
      <c r="E588" s="218" t="s">
        <v>41</v>
      </c>
      <c r="F588" s="218"/>
      <c r="G588" s="218" t="s">
        <v>42</v>
      </c>
      <c r="H588" s="218"/>
      <c r="I588" s="218" t="s">
        <v>89</v>
      </c>
      <c r="J588" s="218"/>
      <c r="L588" s="29"/>
    </row>
    <row r="589" spans="2:15" ht="24.95" customHeight="1" x14ac:dyDescent="0.2">
      <c r="B589" s="191" t="s">
        <v>156</v>
      </c>
      <c r="C589" s="215">
        <v>688681</v>
      </c>
      <c r="D589" s="215"/>
      <c r="E589" s="215">
        <v>130180</v>
      </c>
      <c r="F589" s="215"/>
      <c r="G589" s="214">
        <v>818861</v>
      </c>
      <c r="H589" s="214"/>
      <c r="I589" s="224">
        <v>0.4610027216</v>
      </c>
      <c r="J589" s="224"/>
    </row>
    <row r="590" spans="2:15" ht="24.95" customHeight="1" x14ac:dyDescent="0.2">
      <c r="B590" s="191" t="s">
        <v>155</v>
      </c>
      <c r="C590" s="212">
        <v>653710</v>
      </c>
      <c r="D590" s="212"/>
      <c r="E590" s="212">
        <v>171158</v>
      </c>
      <c r="F590" s="212"/>
      <c r="G590" s="214">
        <v>824868</v>
      </c>
      <c r="H590" s="214"/>
      <c r="I590" s="213">
        <v>0.45279204940000001</v>
      </c>
      <c r="J590" s="213"/>
    </row>
    <row r="591" spans="2:15" ht="24.95" customHeight="1" x14ac:dyDescent="0.2">
      <c r="B591" s="76" t="s">
        <v>43</v>
      </c>
      <c r="C591" s="219">
        <f>(C590-C589)/C589</f>
        <v>-5.0779678835338855E-2</v>
      </c>
      <c r="D591" s="219"/>
      <c r="E591" s="219">
        <f>(E590-E589)/E589</f>
        <v>0.31477953602703951</v>
      </c>
      <c r="F591" s="219"/>
      <c r="G591" s="219">
        <f>(G590-G589)/G589</f>
        <v>7.3357993603309964E-3</v>
      </c>
      <c r="H591" s="219"/>
      <c r="I591" s="219">
        <f>(I590-I589)/I589</f>
        <v>-1.7810463616143631E-2</v>
      </c>
      <c r="J591" s="219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5" customFormat="1" ht="25.5" customHeight="1" x14ac:dyDescent="0.2">
      <c r="B603" s="242" t="s">
        <v>162</v>
      </c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66" t="s">
        <v>13</v>
      </c>
      <c r="C605" s="266"/>
      <c r="D605" s="266"/>
      <c r="E605" s="266"/>
      <c r="F605" s="266"/>
      <c r="G605" s="266"/>
      <c r="H605" s="266"/>
      <c r="I605" s="267"/>
      <c r="J605" s="267"/>
      <c r="K605" s="267"/>
      <c r="L605" s="267"/>
      <c r="M605" s="267"/>
      <c r="N605" s="267"/>
    </row>
    <row r="606" spans="2:14" ht="24.95" customHeight="1" x14ac:dyDescent="0.2">
      <c r="B606" s="69" t="s">
        <v>35</v>
      </c>
      <c r="C606" s="227" t="s">
        <v>51</v>
      </c>
      <c r="D606" s="227"/>
      <c r="E606" s="227" t="s">
        <v>50</v>
      </c>
      <c r="F606" s="227"/>
      <c r="G606" s="227" t="s">
        <v>0</v>
      </c>
      <c r="H606" s="227"/>
    </row>
    <row r="607" spans="2:14" ht="24.95" customHeight="1" x14ac:dyDescent="0.2">
      <c r="B607" s="191" t="s">
        <v>159</v>
      </c>
      <c r="C607" s="215">
        <v>2512320</v>
      </c>
      <c r="D607" s="215"/>
      <c r="E607" s="215">
        <v>453586</v>
      </c>
      <c r="F607" s="215"/>
      <c r="G607" s="214">
        <v>2965906</v>
      </c>
      <c r="H607" s="214"/>
    </row>
    <row r="608" spans="2:14" ht="24.95" customHeight="1" x14ac:dyDescent="0.2">
      <c r="B608" s="191" t="s">
        <v>160</v>
      </c>
      <c r="C608" s="212">
        <v>3597849</v>
      </c>
      <c r="D608" s="212"/>
      <c r="E608" s="212">
        <v>1137314</v>
      </c>
      <c r="F608" s="212"/>
      <c r="G608" s="214">
        <v>4735163</v>
      </c>
      <c r="H608" s="214"/>
    </row>
    <row r="609" spans="2:8" ht="24.95" customHeight="1" x14ac:dyDescent="0.2">
      <c r="B609" s="79" t="s">
        <v>43</v>
      </c>
      <c r="C609" s="217">
        <f>(C608-C607)/C607</f>
        <v>0.43208229843332058</v>
      </c>
      <c r="D609" s="217"/>
      <c r="E609" s="217">
        <f>(E608-E607)/E607</f>
        <v>1.5073833848487388</v>
      </c>
      <c r="F609" s="217"/>
      <c r="G609" s="217">
        <f>(G608-G607)/G607</f>
        <v>0.59653171745834155</v>
      </c>
      <c r="H609" s="217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3" t="s">
        <v>15</v>
      </c>
      <c r="C631" s="223"/>
      <c r="D631" s="223"/>
      <c r="E631" s="223"/>
      <c r="F631" s="223"/>
      <c r="G631" s="223"/>
      <c r="H631" s="223"/>
      <c r="I631" s="223"/>
      <c r="J631" s="223"/>
    </row>
    <row r="632" spans="2:12" ht="24.95" customHeight="1" x14ac:dyDescent="0.2">
      <c r="B632" s="98" t="s">
        <v>35</v>
      </c>
      <c r="C632" s="218" t="s">
        <v>40</v>
      </c>
      <c r="D632" s="218"/>
      <c r="E632" s="218" t="s">
        <v>41</v>
      </c>
      <c r="F632" s="218"/>
      <c r="G632" s="218" t="s">
        <v>42</v>
      </c>
      <c r="H632" s="218"/>
      <c r="I632" s="218" t="s">
        <v>89</v>
      </c>
      <c r="J632" s="218"/>
      <c r="L632" s="29"/>
    </row>
    <row r="633" spans="2:12" ht="24.95" customHeight="1" x14ac:dyDescent="0.2">
      <c r="B633" s="191" t="s">
        <v>159</v>
      </c>
      <c r="C633" s="215">
        <v>3954455</v>
      </c>
      <c r="D633" s="215"/>
      <c r="E633" s="215">
        <v>644950</v>
      </c>
      <c r="F633" s="215"/>
      <c r="G633" s="214">
        <v>4599405</v>
      </c>
      <c r="H633" s="214"/>
      <c r="I633" s="224">
        <v>0.32698665914385</v>
      </c>
      <c r="J633" s="224"/>
    </row>
    <row r="634" spans="2:12" ht="24.95" customHeight="1" x14ac:dyDescent="0.2">
      <c r="B634" s="191" t="s">
        <v>160</v>
      </c>
      <c r="C634" s="212">
        <v>5595929</v>
      </c>
      <c r="D634" s="212"/>
      <c r="E634" s="212">
        <v>1581063</v>
      </c>
      <c r="F634" s="212"/>
      <c r="G634" s="214">
        <v>7176992</v>
      </c>
      <c r="H634" s="214"/>
      <c r="I634" s="213">
        <v>0.41224609228483999</v>
      </c>
      <c r="J634" s="213"/>
    </row>
    <row r="635" spans="2:12" ht="24.95" customHeight="1" x14ac:dyDescent="0.2">
      <c r="B635" s="76" t="s">
        <v>43</v>
      </c>
      <c r="C635" s="219">
        <f>(C634-C633)/C633</f>
        <v>0.4150948740091871</v>
      </c>
      <c r="D635" s="219"/>
      <c r="E635" s="219">
        <f>(E634-E633)/E633</f>
        <v>1.4514505000387627</v>
      </c>
      <c r="F635" s="219"/>
      <c r="G635" s="219">
        <f>(G634-G633)/G633</f>
        <v>0.56041748878387532</v>
      </c>
      <c r="H635" s="219"/>
      <c r="I635" s="219">
        <f>(I634-I633)/I633</f>
        <v>0.26074284915545176</v>
      </c>
      <c r="J635" s="219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11" t="s">
        <v>117</v>
      </c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11" t="s">
        <v>77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</row>
    <row r="668" spans="2:15" ht="15" customHeight="1" x14ac:dyDescent="0.2">
      <c r="B668" s="265"/>
      <c r="C668" s="265"/>
      <c r="D668" s="265"/>
      <c r="E668" s="265"/>
      <c r="F668" s="265"/>
      <c r="G668" s="265"/>
    </row>
    <row r="669" spans="2:15" ht="24.95" customHeight="1" x14ac:dyDescent="0.2">
      <c r="B669" s="222" t="s">
        <v>17</v>
      </c>
      <c r="C669" s="222"/>
      <c r="D669" s="222"/>
      <c r="E669" s="222"/>
      <c r="F669" s="222"/>
      <c r="G669" s="222"/>
      <c r="H669" s="222"/>
      <c r="I669" s="222"/>
      <c r="J669" s="222"/>
    </row>
    <row r="670" spans="2:15" ht="24.95" customHeight="1" x14ac:dyDescent="0.2">
      <c r="B670" s="255" t="s">
        <v>36</v>
      </c>
      <c r="C670" s="220" t="s">
        <v>47</v>
      </c>
      <c r="D670" s="220"/>
      <c r="E670" s="220"/>
      <c r="F670" s="220" t="s">
        <v>48</v>
      </c>
      <c r="G670" s="220"/>
      <c r="H670" s="220"/>
      <c r="I670" s="94" t="s">
        <v>52</v>
      </c>
      <c r="J670" s="96" t="s">
        <v>53</v>
      </c>
      <c r="M670" s="2"/>
    </row>
    <row r="671" spans="2:15" ht="24.95" customHeight="1" x14ac:dyDescent="0.2">
      <c r="B671" s="256"/>
      <c r="C671" s="92" t="s">
        <v>66</v>
      </c>
      <c r="D671" s="92" t="s">
        <v>67</v>
      </c>
      <c r="E671" s="131" t="s">
        <v>72</v>
      </c>
      <c r="F671" s="92" t="s">
        <v>69</v>
      </c>
      <c r="G671" s="92" t="s">
        <v>70</v>
      </c>
      <c r="H671" s="93" t="s">
        <v>71</v>
      </c>
      <c r="I671" s="95" t="s">
        <v>85</v>
      </c>
      <c r="J671" s="97" t="s">
        <v>86</v>
      </c>
      <c r="M671" s="2"/>
    </row>
    <row r="672" spans="2:15" ht="24.95" customHeight="1" x14ac:dyDescent="0.2">
      <c r="B672" s="193" t="s">
        <v>113</v>
      </c>
      <c r="C672" s="206">
        <v>307</v>
      </c>
      <c r="D672" s="206">
        <v>0</v>
      </c>
      <c r="E672" s="194">
        <v>307</v>
      </c>
      <c r="F672" s="206">
        <v>307</v>
      </c>
      <c r="G672" s="206">
        <v>0</v>
      </c>
      <c r="H672" s="195">
        <v>307</v>
      </c>
      <c r="I672" s="196">
        <v>8.3836832200000003E-2</v>
      </c>
      <c r="J672" s="197">
        <v>1</v>
      </c>
      <c r="K672" s="35"/>
      <c r="M672" s="2"/>
    </row>
    <row r="673" spans="2:13" ht="24.95" customHeight="1" x14ac:dyDescent="0.2">
      <c r="B673" s="193" t="s">
        <v>5</v>
      </c>
      <c r="C673" s="206">
        <v>2229</v>
      </c>
      <c r="D673" s="206">
        <v>266</v>
      </c>
      <c r="E673" s="194">
        <v>2495</v>
      </c>
      <c r="F673" s="206">
        <v>4286</v>
      </c>
      <c r="G673" s="206">
        <v>324</v>
      </c>
      <c r="H673" s="195">
        <v>4610</v>
      </c>
      <c r="I673" s="196">
        <v>0.2342784725</v>
      </c>
      <c r="J673" s="197">
        <v>1.8476953907816001</v>
      </c>
      <c r="K673" s="35"/>
      <c r="M673" s="2"/>
    </row>
    <row r="674" spans="2:13" ht="24.95" customHeight="1" x14ac:dyDescent="0.2">
      <c r="B674" s="193" t="s">
        <v>22</v>
      </c>
      <c r="C674" s="206">
        <v>4417</v>
      </c>
      <c r="D674" s="206">
        <v>2450</v>
      </c>
      <c r="E674" s="194">
        <v>6867</v>
      </c>
      <c r="F674" s="206">
        <v>5262</v>
      </c>
      <c r="G674" s="206">
        <v>2794</v>
      </c>
      <c r="H674" s="195">
        <v>8056</v>
      </c>
      <c r="I674" s="196">
        <v>0.2656772879</v>
      </c>
      <c r="J674" s="197">
        <v>1.1731469346148</v>
      </c>
      <c r="K674" s="35"/>
      <c r="M674" s="2"/>
    </row>
    <row r="675" spans="2:13" ht="24.95" customHeight="1" x14ac:dyDescent="0.2">
      <c r="B675" s="193" t="s">
        <v>7</v>
      </c>
      <c r="C675" s="206">
        <v>119</v>
      </c>
      <c r="D675" s="206">
        <v>0</v>
      </c>
      <c r="E675" s="194">
        <v>119</v>
      </c>
      <c r="F675" s="206">
        <v>475</v>
      </c>
      <c r="G675" s="206">
        <v>0</v>
      </c>
      <c r="H675" s="195">
        <v>475</v>
      </c>
      <c r="I675" s="196">
        <v>0.10026056830000001</v>
      </c>
      <c r="J675" s="197">
        <v>3.9915966386555</v>
      </c>
      <c r="K675" s="35"/>
      <c r="M675" s="2"/>
    </row>
    <row r="676" spans="2:13" ht="24.95" customHeight="1" x14ac:dyDescent="0.2">
      <c r="B676" s="193" t="s">
        <v>8</v>
      </c>
      <c r="C676" s="206">
        <v>599</v>
      </c>
      <c r="D676" s="206">
        <v>312</v>
      </c>
      <c r="E676" s="194">
        <v>911</v>
      </c>
      <c r="F676" s="206">
        <v>1683</v>
      </c>
      <c r="G676" s="206">
        <v>834</v>
      </c>
      <c r="H676" s="195">
        <v>2517</v>
      </c>
      <c r="I676" s="196">
        <v>0.20164320960000001</v>
      </c>
      <c r="J676" s="197">
        <v>2.7628979143798</v>
      </c>
      <c r="K676" s="35"/>
      <c r="M676" s="2"/>
    </row>
    <row r="677" spans="2:13" ht="24.95" customHeight="1" x14ac:dyDescent="0.2">
      <c r="B677" s="193" t="s">
        <v>9</v>
      </c>
      <c r="C677" s="206">
        <v>1515</v>
      </c>
      <c r="D677" s="206">
        <v>340</v>
      </c>
      <c r="E677" s="194">
        <v>1855</v>
      </c>
      <c r="F677" s="206">
        <v>1536</v>
      </c>
      <c r="G677" s="206">
        <v>340</v>
      </c>
      <c r="H677" s="195">
        <v>1876</v>
      </c>
      <c r="I677" s="196">
        <v>0.25211138989999998</v>
      </c>
      <c r="J677" s="197">
        <v>1.011320754717</v>
      </c>
      <c r="K677" s="35"/>
      <c r="M677" s="2"/>
    </row>
    <row r="678" spans="2:13" ht="24.95" customHeight="1" x14ac:dyDescent="0.2">
      <c r="B678" s="193" t="s">
        <v>10</v>
      </c>
      <c r="C678" s="206">
        <v>12</v>
      </c>
      <c r="D678" s="206">
        <v>0</v>
      </c>
      <c r="E678" s="194">
        <v>12</v>
      </c>
      <c r="F678" s="206">
        <v>49</v>
      </c>
      <c r="G678" s="206">
        <v>0</v>
      </c>
      <c r="H678" s="195">
        <v>49</v>
      </c>
      <c r="I678" s="196">
        <v>9.0957842000000001E-3</v>
      </c>
      <c r="J678" s="197">
        <v>4.0833333333333002</v>
      </c>
      <c r="K678" s="35"/>
      <c r="M678" s="2"/>
    </row>
    <row r="679" spans="2:13" ht="24.95" customHeight="1" x14ac:dyDescent="0.2">
      <c r="B679" s="193" t="s">
        <v>11</v>
      </c>
      <c r="C679" s="206">
        <v>402</v>
      </c>
      <c r="D679" s="206">
        <v>141</v>
      </c>
      <c r="E679" s="194">
        <v>543</v>
      </c>
      <c r="F679" s="206">
        <v>1520</v>
      </c>
      <c r="G679" s="206">
        <v>492</v>
      </c>
      <c r="H679" s="195">
        <v>2012</v>
      </c>
      <c r="I679" s="196">
        <v>0.17971509560000001</v>
      </c>
      <c r="J679" s="197">
        <v>3.7053406998158001</v>
      </c>
      <c r="K679" s="35"/>
      <c r="M679" s="36"/>
    </row>
    <row r="680" spans="2:13" ht="24.95" customHeight="1" x14ac:dyDescent="0.2">
      <c r="B680" s="193" t="s">
        <v>12</v>
      </c>
      <c r="C680" s="206">
        <v>872</v>
      </c>
      <c r="D680" s="206">
        <v>141</v>
      </c>
      <c r="E680" s="194">
        <v>1013</v>
      </c>
      <c r="F680" s="206">
        <v>1632</v>
      </c>
      <c r="G680" s="206">
        <v>444</v>
      </c>
      <c r="H680" s="195">
        <v>2076</v>
      </c>
      <c r="I680" s="196">
        <v>0.40151444110000001</v>
      </c>
      <c r="J680" s="197">
        <v>2.0493583415596999</v>
      </c>
      <c r="K680" s="35"/>
      <c r="M680" s="36"/>
    </row>
    <row r="681" spans="2:13" ht="24.95" customHeight="1" x14ac:dyDescent="0.2">
      <c r="B681" s="202" t="s">
        <v>14</v>
      </c>
      <c r="C681" s="184">
        <v>10472</v>
      </c>
      <c r="D681" s="184">
        <v>3650</v>
      </c>
      <c r="E681" s="198">
        <v>14122</v>
      </c>
      <c r="F681" s="184">
        <v>16750</v>
      </c>
      <c r="G681" s="184">
        <v>5228</v>
      </c>
      <c r="H681" s="199">
        <v>21978</v>
      </c>
      <c r="I681" s="200">
        <v>0.21961287099999999</v>
      </c>
      <c r="J681" s="201">
        <v>1.5562951423311</v>
      </c>
      <c r="M681" s="36"/>
    </row>
    <row r="682" spans="2:13" ht="24.95" customHeight="1" x14ac:dyDescent="0.2">
      <c r="B682" s="159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26" t="s">
        <v>163</v>
      </c>
      <c r="C695" s="226"/>
      <c r="D695" s="226"/>
      <c r="E695" s="226"/>
      <c r="F695" s="226"/>
      <c r="G695" s="226"/>
      <c r="H695" s="226"/>
      <c r="I695" s="226"/>
      <c r="J695" s="226"/>
      <c r="K695" s="226"/>
      <c r="L695" s="226"/>
      <c r="M695" s="226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66" t="s">
        <v>13</v>
      </c>
      <c r="C697" s="266"/>
      <c r="D697" s="266"/>
      <c r="E697" s="266"/>
      <c r="F697" s="266"/>
      <c r="G697" s="266"/>
      <c r="H697" s="266"/>
      <c r="I697" s="267"/>
      <c r="J697" s="267"/>
      <c r="K697" s="267"/>
      <c r="L697" s="267"/>
      <c r="M697" s="267"/>
      <c r="N697" s="267"/>
    </row>
    <row r="698" spans="2:14" ht="24.95" customHeight="1" x14ac:dyDescent="0.2">
      <c r="B698" s="69" t="s">
        <v>35</v>
      </c>
      <c r="C698" s="227" t="s">
        <v>62</v>
      </c>
      <c r="D698" s="227"/>
      <c r="E698" s="227" t="s">
        <v>109</v>
      </c>
      <c r="F698" s="227"/>
      <c r="G698" s="227" t="s">
        <v>0</v>
      </c>
      <c r="H698" s="227"/>
    </row>
    <row r="699" spans="2:14" ht="24.95" customHeight="1" x14ac:dyDescent="0.2">
      <c r="B699" s="191" t="s">
        <v>156</v>
      </c>
      <c r="C699" s="215">
        <v>11481</v>
      </c>
      <c r="D699" s="215"/>
      <c r="E699" s="215">
        <v>2287</v>
      </c>
      <c r="F699" s="215"/>
      <c r="G699" s="214">
        <v>13768</v>
      </c>
      <c r="H699" s="214"/>
    </row>
    <row r="700" spans="2:14" ht="24.95" customHeight="1" x14ac:dyDescent="0.2">
      <c r="B700" s="191" t="s">
        <v>155</v>
      </c>
      <c r="C700" s="212">
        <v>10472</v>
      </c>
      <c r="D700" s="212"/>
      <c r="E700" s="212">
        <v>3650</v>
      </c>
      <c r="F700" s="212"/>
      <c r="G700" s="214">
        <v>14122</v>
      </c>
      <c r="H700" s="214"/>
    </row>
    <row r="701" spans="2:14" ht="24.95" customHeight="1" x14ac:dyDescent="0.2">
      <c r="B701" s="79" t="s">
        <v>43</v>
      </c>
      <c r="C701" s="217">
        <f>(C700-C699)/C699</f>
        <v>-8.7884330633220098E-2</v>
      </c>
      <c r="D701" s="217"/>
      <c r="E701" s="217">
        <f>(E700-E699)/E699</f>
        <v>0.59597726278968077</v>
      </c>
      <c r="F701" s="217"/>
      <c r="G701" s="217">
        <f>(G700-G699)/G699</f>
        <v>2.5711795467751309E-2</v>
      </c>
      <c r="H701" s="217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28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3" t="s">
        <v>15</v>
      </c>
      <c r="C712" s="223"/>
      <c r="D712" s="223"/>
      <c r="E712" s="223"/>
      <c r="F712" s="223"/>
      <c r="G712" s="223"/>
      <c r="H712" s="223"/>
      <c r="I712" s="223"/>
      <c r="J712" s="223"/>
    </row>
    <row r="713" spans="2:15" ht="24.95" customHeight="1" x14ac:dyDescent="0.2">
      <c r="B713" s="98" t="s">
        <v>35</v>
      </c>
      <c r="C713" s="218" t="s">
        <v>40</v>
      </c>
      <c r="D713" s="218"/>
      <c r="E713" s="218" t="s">
        <v>41</v>
      </c>
      <c r="F713" s="218"/>
      <c r="G713" s="218" t="s">
        <v>42</v>
      </c>
      <c r="H713" s="218"/>
      <c r="I713" s="218" t="s">
        <v>89</v>
      </c>
      <c r="J713" s="218"/>
      <c r="L713" s="29"/>
    </row>
    <row r="714" spans="2:15" ht="24.95" customHeight="1" x14ac:dyDescent="0.2">
      <c r="B714" s="191" t="s">
        <v>156</v>
      </c>
      <c r="C714" s="215">
        <v>21307</v>
      </c>
      <c r="D714" s="215"/>
      <c r="E714" s="215">
        <v>3569</v>
      </c>
      <c r="F714" s="215"/>
      <c r="G714" s="214">
        <v>24876</v>
      </c>
      <c r="H714" s="214"/>
      <c r="I714" s="224">
        <v>0.26392797229999998</v>
      </c>
      <c r="J714" s="224"/>
    </row>
    <row r="715" spans="2:15" ht="24.95" customHeight="1" x14ac:dyDescent="0.2">
      <c r="B715" s="191" t="s">
        <v>155</v>
      </c>
      <c r="C715" s="212">
        <v>16750</v>
      </c>
      <c r="D715" s="212"/>
      <c r="E715" s="212">
        <v>5228</v>
      </c>
      <c r="F715" s="212"/>
      <c r="G715" s="214">
        <v>21978</v>
      </c>
      <c r="H715" s="214"/>
      <c r="I715" s="213">
        <v>0.21961287099999999</v>
      </c>
      <c r="J715" s="213"/>
    </row>
    <row r="716" spans="2:15" ht="24.95" customHeight="1" x14ac:dyDescent="0.2">
      <c r="B716" s="76" t="s">
        <v>43</v>
      </c>
      <c r="C716" s="219">
        <f>(C715-C714)/C714</f>
        <v>-0.21387337494720046</v>
      </c>
      <c r="D716" s="219"/>
      <c r="E716" s="219">
        <f>(E715-E714)/E714</f>
        <v>0.46483608854020736</v>
      </c>
      <c r="F716" s="219"/>
      <c r="G716" s="219">
        <f>(G715-G714)/G714</f>
        <v>-0.11649782923299566</v>
      </c>
      <c r="H716" s="219"/>
      <c r="I716" s="219">
        <f>(I715-I714)/I714</f>
        <v>-0.16790604237139437</v>
      </c>
      <c r="J716" s="219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5" customFormat="1" ht="25.5" customHeight="1" x14ac:dyDescent="0.2">
      <c r="B728" s="242" t="s">
        <v>164</v>
      </c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66" t="s">
        <v>13</v>
      </c>
      <c r="C730" s="266"/>
      <c r="D730" s="266"/>
      <c r="E730" s="266"/>
      <c r="F730" s="266"/>
      <c r="G730" s="266"/>
      <c r="H730" s="266"/>
      <c r="I730" s="267"/>
      <c r="J730" s="267"/>
      <c r="K730" s="267"/>
      <c r="L730" s="267"/>
      <c r="M730" s="267"/>
      <c r="N730" s="267"/>
    </row>
    <row r="731" spans="2:14" ht="24.95" customHeight="1" x14ac:dyDescent="0.2">
      <c r="B731" s="69" t="s">
        <v>35</v>
      </c>
      <c r="C731" s="227" t="s">
        <v>51</v>
      </c>
      <c r="D731" s="227"/>
      <c r="E731" s="227" t="s">
        <v>50</v>
      </c>
      <c r="F731" s="227"/>
      <c r="G731" s="227" t="s">
        <v>0</v>
      </c>
      <c r="H731" s="227"/>
    </row>
    <row r="732" spans="2:14" ht="24.95" customHeight="1" x14ac:dyDescent="0.2">
      <c r="B732" s="191" t="s">
        <v>159</v>
      </c>
      <c r="C732" s="215">
        <v>54433</v>
      </c>
      <c r="D732" s="215"/>
      <c r="E732" s="215">
        <v>12072</v>
      </c>
      <c r="F732" s="215"/>
      <c r="G732" s="214">
        <v>66505</v>
      </c>
      <c r="H732" s="214"/>
    </row>
    <row r="733" spans="2:14" ht="24.95" customHeight="1" x14ac:dyDescent="0.2">
      <c r="B733" s="191" t="s">
        <v>160</v>
      </c>
      <c r="C733" s="212">
        <v>89809</v>
      </c>
      <c r="D733" s="212"/>
      <c r="E733" s="212">
        <v>30587</v>
      </c>
      <c r="F733" s="212"/>
      <c r="G733" s="214">
        <v>120396</v>
      </c>
      <c r="H733" s="214"/>
    </row>
    <row r="734" spans="2:14" ht="24.95" customHeight="1" x14ac:dyDescent="0.2">
      <c r="B734" s="79" t="s">
        <v>43</v>
      </c>
      <c r="C734" s="217">
        <f>(C733-C732)/C732</f>
        <v>0.64989987691290207</v>
      </c>
      <c r="D734" s="217"/>
      <c r="E734" s="217">
        <f>(E733-E732)/E732</f>
        <v>1.5337143803843605</v>
      </c>
      <c r="F734" s="217"/>
      <c r="G734" s="217">
        <f>(G733-G732)/G732</f>
        <v>0.81033005037215244</v>
      </c>
      <c r="H734" s="217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3" t="s">
        <v>15</v>
      </c>
      <c r="C756" s="223"/>
      <c r="D756" s="223"/>
      <c r="E756" s="223"/>
      <c r="F756" s="223"/>
      <c r="G756" s="223"/>
      <c r="H756" s="223"/>
      <c r="I756" s="223"/>
      <c r="J756" s="223"/>
    </row>
    <row r="757" spans="2:12" ht="24.95" customHeight="1" x14ac:dyDescent="0.2">
      <c r="B757" s="98" t="s">
        <v>35</v>
      </c>
      <c r="C757" s="218" t="s">
        <v>40</v>
      </c>
      <c r="D757" s="218"/>
      <c r="E757" s="218" t="s">
        <v>41</v>
      </c>
      <c r="F757" s="218"/>
      <c r="G757" s="218" t="s">
        <v>42</v>
      </c>
      <c r="H757" s="218"/>
      <c r="I757" s="218" t="s">
        <v>89</v>
      </c>
      <c r="J757" s="218"/>
      <c r="L757" s="29"/>
    </row>
    <row r="758" spans="2:12" ht="24.95" customHeight="1" x14ac:dyDescent="0.2">
      <c r="B758" s="191" t="s">
        <v>159</v>
      </c>
      <c r="C758" s="215">
        <v>115928</v>
      </c>
      <c r="D758" s="215"/>
      <c r="E758" s="215">
        <v>19489</v>
      </c>
      <c r="F758" s="215"/>
      <c r="G758" s="214">
        <v>135417</v>
      </c>
      <c r="H758" s="214"/>
      <c r="I758" s="224">
        <v>0.18215718013897</v>
      </c>
      <c r="J758" s="224"/>
    </row>
    <row r="759" spans="2:12" ht="24.95" customHeight="1" x14ac:dyDescent="0.2">
      <c r="B759" s="191" t="s">
        <v>160</v>
      </c>
      <c r="C759" s="212">
        <v>167781</v>
      </c>
      <c r="D759" s="212"/>
      <c r="E759" s="212">
        <v>47922</v>
      </c>
      <c r="F759" s="212"/>
      <c r="G759" s="214">
        <v>215703</v>
      </c>
      <c r="H759" s="214"/>
      <c r="I759" s="213">
        <v>0.22167009495007001</v>
      </c>
      <c r="J759" s="213"/>
    </row>
    <row r="760" spans="2:12" ht="24.95" customHeight="1" x14ac:dyDescent="0.2">
      <c r="B760" s="76" t="s">
        <v>43</v>
      </c>
      <c r="C760" s="219">
        <f>(C759-C758)/C758</f>
        <v>0.44728624663584293</v>
      </c>
      <c r="D760" s="219"/>
      <c r="E760" s="219">
        <f>(E759-E758)/E758</f>
        <v>1.4589255477448817</v>
      </c>
      <c r="F760" s="219"/>
      <c r="G760" s="219">
        <f>(G759-G758)/G758</f>
        <v>0.59287977137287051</v>
      </c>
      <c r="H760" s="219"/>
      <c r="I760" s="219">
        <f>(I759-I758)/I758</f>
        <v>0.21691659247774422</v>
      </c>
      <c r="J760" s="219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11" t="s">
        <v>118</v>
      </c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</row>
    <row r="791" spans="2:15" ht="15" customHeight="1" x14ac:dyDescent="0.2"/>
    <row r="792" spans="2:15" ht="25.5" customHeight="1" x14ac:dyDescent="0.2">
      <c r="B792" s="211" t="s">
        <v>79</v>
      </c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2" t="s">
        <v>20</v>
      </c>
      <c r="C794" s="222"/>
      <c r="D794" s="222"/>
      <c r="E794" s="222"/>
      <c r="F794" s="222"/>
      <c r="G794" s="222"/>
      <c r="H794" s="222"/>
      <c r="I794" s="222"/>
      <c r="J794" s="222"/>
    </row>
    <row r="795" spans="2:15" ht="24.95" customHeight="1" x14ac:dyDescent="0.2">
      <c r="B795" s="255" t="s">
        <v>36</v>
      </c>
      <c r="C795" s="220" t="s">
        <v>47</v>
      </c>
      <c r="D795" s="220"/>
      <c r="E795" s="220"/>
      <c r="F795" s="220" t="s">
        <v>48</v>
      </c>
      <c r="G795" s="220"/>
      <c r="H795" s="220"/>
      <c r="I795" s="94" t="s">
        <v>52</v>
      </c>
      <c r="J795" s="96" t="s">
        <v>53</v>
      </c>
      <c r="M795" s="2"/>
    </row>
    <row r="796" spans="2:15" ht="24.95" customHeight="1" x14ac:dyDescent="0.2">
      <c r="B796" s="256"/>
      <c r="C796" s="92" t="s">
        <v>66</v>
      </c>
      <c r="D796" s="92" t="s">
        <v>67</v>
      </c>
      <c r="E796" s="131" t="s">
        <v>72</v>
      </c>
      <c r="F796" s="92" t="s">
        <v>69</v>
      </c>
      <c r="G796" s="92" t="s">
        <v>70</v>
      </c>
      <c r="H796" s="93" t="s">
        <v>71</v>
      </c>
      <c r="I796" s="95" t="s">
        <v>85</v>
      </c>
      <c r="J796" s="97" t="s">
        <v>86</v>
      </c>
      <c r="M796" s="2"/>
    </row>
    <row r="797" spans="2:15" ht="24.95" customHeight="1" x14ac:dyDescent="0.2">
      <c r="B797" s="193" t="s">
        <v>113</v>
      </c>
      <c r="C797" s="206">
        <v>14480</v>
      </c>
      <c r="D797" s="206">
        <v>629</v>
      </c>
      <c r="E797" s="194">
        <v>15109</v>
      </c>
      <c r="F797" s="206">
        <v>28655</v>
      </c>
      <c r="G797" s="206">
        <v>1242</v>
      </c>
      <c r="H797" s="195">
        <v>29897</v>
      </c>
      <c r="I797" s="196">
        <v>0.1527063649</v>
      </c>
      <c r="J797" s="197">
        <v>1.9787543848038001</v>
      </c>
      <c r="K797" s="35"/>
      <c r="M797" s="2"/>
    </row>
    <row r="798" spans="2:15" ht="24.95" customHeight="1" x14ac:dyDescent="0.2">
      <c r="B798" s="193" t="s">
        <v>5</v>
      </c>
      <c r="C798" s="206">
        <v>11695</v>
      </c>
      <c r="D798" s="206">
        <v>2735</v>
      </c>
      <c r="E798" s="194">
        <v>14430</v>
      </c>
      <c r="F798" s="206">
        <v>23800</v>
      </c>
      <c r="G798" s="206">
        <v>3545</v>
      </c>
      <c r="H798" s="195">
        <v>27345</v>
      </c>
      <c r="I798" s="196">
        <v>0.21351732809999999</v>
      </c>
      <c r="J798" s="197">
        <v>1.8950103950104</v>
      </c>
      <c r="K798" s="35"/>
      <c r="M798" s="2"/>
    </row>
    <row r="799" spans="2:15" ht="24.95" customHeight="1" x14ac:dyDescent="0.2">
      <c r="B799" s="193" t="s">
        <v>22</v>
      </c>
      <c r="C799" s="206">
        <v>8219</v>
      </c>
      <c r="D799" s="206">
        <v>3550</v>
      </c>
      <c r="E799" s="194">
        <v>11769</v>
      </c>
      <c r="F799" s="206">
        <v>17705</v>
      </c>
      <c r="G799" s="206">
        <v>4067</v>
      </c>
      <c r="H799" s="195">
        <v>21772</v>
      </c>
      <c r="I799" s="196">
        <v>0.1770082291</v>
      </c>
      <c r="J799" s="197">
        <v>1.8499447701589</v>
      </c>
      <c r="K799" s="35"/>
      <c r="M799" s="2"/>
    </row>
    <row r="800" spans="2:15" ht="24.95" customHeight="1" x14ac:dyDescent="0.2">
      <c r="B800" s="193" t="s">
        <v>7</v>
      </c>
      <c r="C800" s="206">
        <v>5645</v>
      </c>
      <c r="D800" s="206">
        <v>941</v>
      </c>
      <c r="E800" s="194">
        <v>6586</v>
      </c>
      <c r="F800" s="206">
        <v>11470</v>
      </c>
      <c r="G800" s="206">
        <v>1350</v>
      </c>
      <c r="H800" s="195">
        <v>12820</v>
      </c>
      <c r="I800" s="196">
        <v>0.19423759900000001</v>
      </c>
      <c r="J800" s="197">
        <v>1.9465532948679001</v>
      </c>
      <c r="K800" s="35"/>
      <c r="M800" s="2"/>
    </row>
    <row r="801" spans="2:13" ht="24.95" customHeight="1" x14ac:dyDescent="0.2">
      <c r="B801" s="193" t="s">
        <v>8</v>
      </c>
      <c r="C801" s="206">
        <v>9420</v>
      </c>
      <c r="D801" s="206">
        <v>848</v>
      </c>
      <c r="E801" s="194">
        <v>10268</v>
      </c>
      <c r="F801" s="206">
        <v>20711</v>
      </c>
      <c r="G801" s="206">
        <v>1615</v>
      </c>
      <c r="H801" s="195">
        <v>22326</v>
      </c>
      <c r="I801" s="196">
        <v>0.17666838200000001</v>
      </c>
      <c r="J801" s="197">
        <v>2.1743280093494</v>
      </c>
      <c r="K801" s="35"/>
      <c r="M801" s="2"/>
    </row>
    <row r="802" spans="2:13" ht="24.95" customHeight="1" x14ac:dyDescent="0.2">
      <c r="B802" s="193" t="s">
        <v>9</v>
      </c>
      <c r="C802" s="206">
        <v>14469</v>
      </c>
      <c r="D802" s="206">
        <v>732</v>
      </c>
      <c r="E802" s="194">
        <v>15201</v>
      </c>
      <c r="F802" s="206">
        <v>24953</v>
      </c>
      <c r="G802" s="206">
        <v>1118</v>
      </c>
      <c r="H802" s="195">
        <v>26071</v>
      </c>
      <c r="I802" s="196">
        <v>0.22011531370000001</v>
      </c>
      <c r="J802" s="197">
        <v>1.7150845339122001</v>
      </c>
      <c r="K802" s="35"/>
      <c r="M802" s="2"/>
    </row>
    <row r="803" spans="2:13" ht="24.95" customHeight="1" x14ac:dyDescent="0.2">
      <c r="B803" s="193" t="s">
        <v>10</v>
      </c>
      <c r="C803" s="206">
        <v>9186</v>
      </c>
      <c r="D803" s="206">
        <v>974</v>
      </c>
      <c r="E803" s="194">
        <v>10160</v>
      </c>
      <c r="F803" s="206">
        <v>18370</v>
      </c>
      <c r="G803" s="206">
        <v>1282</v>
      </c>
      <c r="H803" s="195">
        <v>19652</v>
      </c>
      <c r="I803" s="196">
        <v>0.18283611559999999</v>
      </c>
      <c r="J803" s="197">
        <v>1.9342519685038999</v>
      </c>
      <c r="K803" s="35"/>
      <c r="M803" s="2"/>
    </row>
    <row r="804" spans="2:13" ht="24.95" customHeight="1" x14ac:dyDescent="0.2">
      <c r="B804" s="193" t="s">
        <v>11</v>
      </c>
      <c r="C804" s="206">
        <v>6298</v>
      </c>
      <c r="D804" s="206">
        <v>1763</v>
      </c>
      <c r="E804" s="194">
        <v>8061</v>
      </c>
      <c r="F804" s="206">
        <v>9323</v>
      </c>
      <c r="G804" s="206">
        <v>2667</v>
      </c>
      <c r="H804" s="195">
        <v>11990</v>
      </c>
      <c r="I804" s="196">
        <v>0.1789005934</v>
      </c>
      <c r="J804" s="197">
        <v>1.4874085101104</v>
      </c>
      <c r="K804" s="35"/>
      <c r="M804" s="36"/>
    </row>
    <row r="805" spans="2:13" ht="24.95" customHeight="1" x14ac:dyDescent="0.2">
      <c r="B805" s="193" t="s">
        <v>12</v>
      </c>
      <c r="C805" s="206">
        <v>10919</v>
      </c>
      <c r="D805" s="206">
        <v>990</v>
      </c>
      <c r="E805" s="194">
        <v>11909</v>
      </c>
      <c r="F805" s="206">
        <v>18166</v>
      </c>
      <c r="G805" s="206">
        <v>1086</v>
      </c>
      <c r="H805" s="195">
        <v>19252</v>
      </c>
      <c r="I805" s="196">
        <v>0.2433773856</v>
      </c>
      <c r="J805" s="197">
        <v>1.6165924930725</v>
      </c>
      <c r="K805" s="35"/>
      <c r="M805" s="36"/>
    </row>
    <row r="806" spans="2:13" ht="24.95" customHeight="1" x14ac:dyDescent="0.2">
      <c r="B806" s="202" t="s">
        <v>14</v>
      </c>
      <c r="C806" s="184">
        <v>90331</v>
      </c>
      <c r="D806" s="184">
        <v>13162</v>
      </c>
      <c r="E806" s="198">
        <v>103493</v>
      </c>
      <c r="F806" s="184">
        <v>173153</v>
      </c>
      <c r="G806" s="184">
        <v>17972</v>
      </c>
      <c r="H806" s="199">
        <v>191125</v>
      </c>
      <c r="I806" s="200">
        <v>0.1889941339</v>
      </c>
      <c r="J806" s="201">
        <v>1.8467432579981</v>
      </c>
      <c r="M806" s="36"/>
    </row>
    <row r="807" spans="2:13" ht="24.95" customHeight="1" x14ac:dyDescent="0.2">
      <c r="B807" s="159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26" t="s">
        <v>173</v>
      </c>
      <c r="C820" s="226"/>
      <c r="D820" s="226"/>
      <c r="E820" s="226"/>
      <c r="F820" s="226"/>
      <c r="G820" s="226"/>
      <c r="H820" s="226"/>
      <c r="I820" s="226"/>
      <c r="J820" s="226"/>
      <c r="K820" s="226"/>
      <c r="L820" s="226"/>
      <c r="M820" s="226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1" t="s">
        <v>13</v>
      </c>
      <c r="C822" s="221"/>
      <c r="D822" s="221"/>
      <c r="E822" s="221"/>
      <c r="F822" s="221"/>
      <c r="G822" s="221"/>
      <c r="H822" s="221"/>
      <c r="I822" s="28"/>
      <c r="J822" s="28"/>
      <c r="K822" s="28"/>
      <c r="L822" s="28"/>
    </row>
    <row r="823" spans="2:13" ht="24.95" customHeight="1" x14ac:dyDescent="0.2">
      <c r="B823" s="90" t="s">
        <v>35</v>
      </c>
      <c r="C823" s="216" t="s">
        <v>62</v>
      </c>
      <c r="D823" s="216"/>
      <c r="E823" s="216" t="s">
        <v>109</v>
      </c>
      <c r="F823" s="216"/>
      <c r="G823" s="216" t="s">
        <v>0</v>
      </c>
      <c r="H823" s="216"/>
      <c r="I823" s="28"/>
      <c r="J823" s="28"/>
      <c r="K823" s="28"/>
      <c r="L823" s="28"/>
    </row>
    <row r="824" spans="2:13" ht="24.95" customHeight="1" x14ac:dyDescent="0.2">
      <c r="B824" s="191" t="s">
        <v>156</v>
      </c>
      <c r="C824" s="215">
        <v>99186</v>
      </c>
      <c r="D824" s="215"/>
      <c r="E824" s="215">
        <v>8316</v>
      </c>
      <c r="F824" s="215"/>
      <c r="G824" s="214">
        <v>107502</v>
      </c>
      <c r="H824" s="225"/>
      <c r="I824" s="28"/>
      <c r="J824" s="28"/>
      <c r="K824" s="28"/>
      <c r="L824" s="28"/>
    </row>
    <row r="825" spans="2:13" ht="24.95" customHeight="1" x14ac:dyDescent="0.2">
      <c r="B825" s="191" t="s">
        <v>155</v>
      </c>
      <c r="C825" s="212">
        <v>90331</v>
      </c>
      <c r="D825" s="212"/>
      <c r="E825" s="212">
        <v>13162</v>
      </c>
      <c r="F825" s="212"/>
      <c r="G825" s="214">
        <v>103493</v>
      </c>
      <c r="H825" s="225"/>
      <c r="I825" s="28"/>
      <c r="J825" s="28"/>
      <c r="K825" s="28"/>
      <c r="L825" s="28"/>
    </row>
    <row r="826" spans="2:13" ht="24.95" customHeight="1" x14ac:dyDescent="0.2">
      <c r="B826" s="79" t="s">
        <v>43</v>
      </c>
      <c r="C826" s="217">
        <f>(C825-C824)/C824</f>
        <v>-8.9276712439255543E-2</v>
      </c>
      <c r="D826" s="217"/>
      <c r="E826" s="217">
        <f>(E825-E824)/E824</f>
        <v>0.58273208273208277</v>
      </c>
      <c r="F826" s="217"/>
      <c r="G826" s="217">
        <f>(G825-G824)/G824</f>
        <v>-3.7292329445033578E-2</v>
      </c>
      <c r="H826" s="217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3" t="s">
        <v>15</v>
      </c>
      <c r="C837" s="223"/>
      <c r="D837" s="223"/>
      <c r="E837" s="223"/>
      <c r="F837" s="223"/>
      <c r="G837" s="223"/>
      <c r="H837" s="223"/>
      <c r="I837" s="223"/>
      <c r="J837" s="223"/>
    </row>
    <row r="838" spans="2:16" ht="24.95" customHeight="1" x14ac:dyDescent="0.2">
      <c r="B838" s="98" t="s">
        <v>35</v>
      </c>
      <c r="C838" s="218" t="s">
        <v>111</v>
      </c>
      <c r="D838" s="218"/>
      <c r="E838" s="218" t="s">
        <v>110</v>
      </c>
      <c r="F838" s="218"/>
      <c r="G838" s="218" t="s">
        <v>42</v>
      </c>
      <c r="H838" s="218"/>
      <c r="I838" s="218" t="s">
        <v>18</v>
      </c>
      <c r="J838" s="218"/>
      <c r="L838" s="29"/>
    </row>
    <row r="839" spans="2:16" ht="24.95" customHeight="1" x14ac:dyDescent="0.2">
      <c r="B839" s="191" t="s">
        <v>156</v>
      </c>
      <c r="C839" s="215">
        <v>191607</v>
      </c>
      <c r="D839" s="215"/>
      <c r="E839" s="215">
        <v>10838</v>
      </c>
      <c r="F839" s="215"/>
      <c r="G839" s="214">
        <v>202445</v>
      </c>
      <c r="H839" s="214"/>
      <c r="I839" s="224">
        <v>0.21067289459999999</v>
      </c>
      <c r="J839" s="224"/>
    </row>
    <row r="840" spans="2:16" ht="24.95" customHeight="1" x14ac:dyDescent="0.2">
      <c r="B840" s="191" t="s">
        <v>155</v>
      </c>
      <c r="C840" s="212">
        <v>173153</v>
      </c>
      <c r="D840" s="212"/>
      <c r="E840" s="212">
        <v>17972</v>
      </c>
      <c r="F840" s="212"/>
      <c r="G840" s="214">
        <v>191125</v>
      </c>
      <c r="H840" s="214"/>
      <c r="I840" s="213">
        <v>0.1889941339</v>
      </c>
      <c r="J840" s="213"/>
    </row>
    <row r="841" spans="2:16" ht="24.95" customHeight="1" x14ac:dyDescent="0.2">
      <c r="B841" s="76" t="s">
        <v>43</v>
      </c>
      <c r="C841" s="219">
        <f>(C840-C839)/C839</f>
        <v>-9.6311721388049498E-2</v>
      </c>
      <c r="D841" s="219"/>
      <c r="E841" s="219">
        <f>(E840-E839)/E839</f>
        <v>0.65823952758811588</v>
      </c>
      <c r="F841" s="219"/>
      <c r="G841" s="219">
        <f>(G840-G839)/G839</f>
        <v>-5.5916421744177429E-2</v>
      </c>
      <c r="H841" s="219"/>
      <c r="I841" s="219">
        <f>(I840-I839)/I839</f>
        <v>-0.10290246754885568</v>
      </c>
      <c r="J841" s="219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42" t="s">
        <v>165</v>
      </c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</row>
    <row r="854" spans="2:16" ht="15" customHeight="1" x14ac:dyDescent="0.2">
      <c r="P854" s="45"/>
    </row>
    <row r="855" spans="2:16" ht="24.95" customHeight="1" x14ac:dyDescent="0.2">
      <c r="B855" s="221" t="s">
        <v>13</v>
      </c>
      <c r="C855" s="221"/>
      <c r="D855" s="221"/>
      <c r="E855" s="221"/>
      <c r="F855" s="221"/>
      <c r="G855" s="221"/>
      <c r="H855" s="221"/>
      <c r="I855" s="28"/>
      <c r="J855" s="28"/>
      <c r="K855" s="28"/>
      <c r="L855" s="28"/>
    </row>
    <row r="856" spans="2:16" ht="24.95" customHeight="1" x14ac:dyDescent="0.2">
      <c r="B856" s="90" t="s">
        <v>35</v>
      </c>
      <c r="C856" s="216" t="s">
        <v>62</v>
      </c>
      <c r="D856" s="216"/>
      <c r="E856" s="216" t="s">
        <v>109</v>
      </c>
      <c r="F856" s="216"/>
      <c r="G856" s="216" t="s">
        <v>0</v>
      </c>
      <c r="H856" s="216"/>
      <c r="I856" s="28"/>
      <c r="J856" s="28"/>
      <c r="K856" s="28"/>
      <c r="L856" s="28"/>
    </row>
    <row r="857" spans="2:16" ht="24.95" customHeight="1" x14ac:dyDescent="0.2">
      <c r="B857" s="191" t="s">
        <v>159</v>
      </c>
      <c r="C857" s="215">
        <v>507666</v>
      </c>
      <c r="D857" s="215"/>
      <c r="E857" s="215">
        <v>43015</v>
      </c>
      <c r="F857" s="215"/>
      <c r="G857" s="214">
        <v>550681</v>
      </c>
      <c r="H857" s="225"/>
      <c r="I857" s="28"/>
      <c r="J857" s="28"/>
      <c r="K857" s="28"/>
      <c r="L857" s="28"/>
    </row>
    <row r="858" spans="2:16" ht="24.95" customHeight="1" x14ac:dyDescent="0.2">
      <c r="B858" s="191" t="s">
        <v>160</v>
      </c>
      <c r="C858" s="212">
        <v>765138</v>
      </c>
      <c r="D858" s="212"/>
      <c r="E858" s="212">
        <v>99560</v>
      </c>
      <c r="F858" s="212"/>
      <c r="G858" s="214">
        <v>864698</v>
      </c>
      <c r="H858" s="225"/>
      <c r="I858" s="28"/>
      <c r="J858" s="28"/>
      <c r="K858" s="28"/>
      <c r="L858" s="28"/>
    </row>
    <row r="859" spans="2:16" ht="24.95" customHeight="1" x14ac:dyDescent="0.2">
      <c r="B859" s="79" t="s">
        <v>43</v>
      </c>
      <c r="C859" s="217">
        <f>(C858-C857)/C857</f>
        <v>0.50716809871056956</v>
      </c>
      <c r="D859" s="217"/>
      <c r="E859" s="217">
        <f>(E858-E857)/E857</f>
        <v>1.3145414390328956</v>
      </c>
      <c r="F859" s="217"/>
      <c r="G859" s="217">
        <f>(G858-G857)/G857</f>
        <v>0.57023394669509209</v>
      </c>
      <c r="H859" s="217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3" t="s">
        <v>15</v>
      </c>
      <c r="C881" s="223"/>
      <c r="D881" s="223"/>
      <c r="E881" s="223"/>
      <c r="F881" s="223"/>
      <c r="G881" s="223"/>
      <c r="H881" s="223"/>
      <c r="I881" s="223"/>
      <c r="J881" s="223"/>
    </row>
    <row r="882" spans="2:16" ht="24.95" customHeight="1" x14ac:dyDescent="0.2">
      <c r="B882" s="98" t="s">
        <v>35</v>
      </c>
      <c r="C882" s="218" t="s">
        <v>40</v>
      </c>
      <c r="D882" s="218"/>
      <c r="E882" s="218" t="s">
        <v>41</v>
      </c>
      <c r="F882" s="218"/>
      <c r="G882" s="218" t="s">
        <v>42</v>
      </c>
      <c r="H882" s="218"/>
      <c r="I882" s="218" t="s">
        <v>89</v>
      </c>
      <c r="J882" s="218"/>
      <c r="L882" s="29"/>
    </row>
    <row r="883" spans="2:16" ht="24.95" customHeight="1" x14ac:dyDescent="0.2">
      <c r="B883" s="191" t="s">
        <v>159</v>
      </c>
      <c r="C883" s="215">
        <v>1109184</v>
      </c>
      <c r="D883" s="215"/>
      <c r="E883" s="215">
        <v>72695</v>
      </c>
      <c r="F883" s="215"/>
      <c r="G883" s="214">
        <v>1181879</v>
      </c>
      <c r="H883" s="214"/>
      <c r="I883" s="224">
        <v>0.16687105311513001</v>
      </c>
      <c r="J883" s="224"/>
    </row>
    <row r="884" spans="2:16" ht="24.95" customHeight="1" x14ac:dyDescent="0.2">
      <c r="B884" s="191" t="s">
        <v>160</v>
      </c>
      <c r="C884" s="212">
        <v>1561069</v>
      </c>
      <c r="D884" s="212"/>
      <c r="E884" s="212">
        <v>144477</v>
      </c>
      <c r="F884" s="212"/>
      <c r="G884" s="214">
        <v>1705546</v>
      </c>
      <c r="H884" s="214"/>
      <c r="I884" s="213">
        <v>0.17991082497753</v>
      </c>
      <c r="J884" s="213"/>
    </row>
    <row r="885" spans="2:16" ht="24.95" customHeight="1" x14ac:dyDescent="0.2">
      <c r="B885" s="76" t="s">
        <v>43</v>
      </c>
      <c r="C885" s="219">
        <f>(C884-C883)/C883</f>
        <v>0.4074030999365299</v>
      </c>
      <c r="D885" s="219"/>
      <c r="E885" s="219">
        <f>(E884-E883)/E883</f>
        <v>0.9874406768003301</v>
      </c>
      <c r="F885" s="219"/>
      <c r="G885" s="219">
        <f>(G884-G883)/G883</f>
        <v>0.4430800445730908</v>
      </c>
      <c r="H885" s="219"/>
      <c r="I885" s="219">
        <f>(I884-I883)/I883</f>
        <v>7.8142803194292829E-2</v>
      </c>
      <c r="J885" s="219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11" t="s">
        <v>119</v>
      </c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11" t="s">
        <v>91</v>
      </c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2" t="s">
        <v>114</v>
      </c>
      <c r="C919" s="222"/>
      <c r="D919" s="222"/>
      <c r="E919" s="222"/>
      <c r="F919" s="222"/>
      <c r="G919" s="222"/>
      <c r="H919" s="222"/>
      <c r="I919" s="222"/>
      <c r="J919" s="222"/>
    </row>
    <row r="920" spans="2:13" ht="24.95" customHeight="1" x14ac:dyDescent="0.2">
      <c r="B920" s="255" t="s">
        <v>36</v>
      </c>
      <c r="C920" s="220" t="s">
        <v>47</v>
      </c>
      <c r="D920" s="220"/>
      <c r="E920" s="220"/>
      <c r="F920" s="220" t="s">
        <v>48</v>
      </c>
      <c r="G920" s="220"/>
      <c r="H920" s="220"/>
      <c r="I920" s="94" t="s">
        <v>52</v>
      </c>
      <c r="J920" s="96" t="s">
        <v>53</v>
      </c>
      <c r="M920" s="2"/>
    </row>
    <row r="921" spans="2:13" ht="24.95" customHeight="1" x14ac:dyDescent="0.2">
      <c r="B921" s="256"/>
      <c r="C921" s="92" t="s">
        <v>66</v>
      </c>
      <c r="D921" s="92" t="s">
        <v>67</v>
      </c>
      <c r="E921" s="131" t="s">
        <v>68</v>
      </c>
      <c r="F921" s="92" t="s">
        <v>69</v>
      </c>
      <c r="G921" s="92" t="s">
        <v>70</v>
      </c>
      <c r="H921" s="93" t="s">
        <v>71</v>
      </c>
      <c r="I921" s="95" t="s">
        <v>85</v>
      </c>
      <c r="J921" s="97" t="s">
        <v>86</v>
      </c>
      <c r="M921" s="2"/>
    </row>
    <row r="922" spans="2:13" ht="24.95" customHeight="1" x14ac:dyDescent="0.2">
      <c r="B922" s="193" t="s">
        <v>113</v>
      </c>
      <c r="C922" s="206">
        <v>3916</v>
      </c>
      <c r="D922" s="206">
        <v>65</v>
      </c>
      <c r="E922" s="194">
        <v>3981</v>
      </c>
      <c r="F922" s="206">
        <v>7399</v>
      </c>
      <c r="G922" s="206">
        <v>109</v>
      </c>
      <c r="H922" s="195">
        <v>7508</v>
      </c>
      <c r="I922" s="196">
        <v>4.7412198199999998E-2</v>
      </c>
      <c r="J922" s="197">
        <v>1.8859583019342001</v>
      </c>
      <c r="K922" s="35"/>
      <c r="M922" s="2"/>
    </row>
    <row r="923" spans="2:13" ht="24.95" customHeight="1" x14ac:dyDescent="0.2">
      <c r="B923" s="193" t="s">
        <v>5</v>
      </c>
      <c r="C923" s="206">
        <v>1026</v>
      </c>
      <c r="D923" s="206">
        <v>2719</v>
      </c>
      <c r="E923" s="194">
        <v>3745</v>
      </c>
      <c r="F923" s="206">
        <v>3092</v>
      </c>
      <c r="G923" s="206">
        <v>4396</v>
      </c>
      <c r="H923" s="195">
        <v>7488</v>
      </c>
      <c r="I923" s="196">
        <v>6.8330836899999997E-2</v>
      </c>
      <c r="J923" s="197">
        <v>1.9994659546061</v>
      </c>
      <c r="K923" s="35"/>
      <c r="M923" s="2"/>
    </row>
    <row r="924" spans="2:13" ht="24.95" customHeight="1" x14ac:dyDescent="0.2">
      <c r="B924" s="193" t="s">
        <v>22</v>
      </c>
      <c r="C924" s="206">
        <v>803</v>
      </c>
      <c r="D924" s="206">
        <v>122</v>
      </c>
      <c r="E924" s="194">
        <v>925</v>
      </c>
      <c r="F924" s="206">
        <v>1907</v>
      </c>
      <c r="G924" s="206">
        <v>250</v>
      </c>
      <c r="H924" s="195">
        <v>2157</v>
      </c>
      <c r="I924" s="196">
        <v>3.0471155999999999E-2</v>
      </c>
      <c r="J924" s="197">
        <v>2.3318918918919</v>
      </c>
      <c r="K924" s="35"/>
      <c r="M924" s="2"/>
    </row>
    <row r="925" spans="2:13" ht="24.95" customHeight="1" x14ac:dyDescent="0.2">
      <c r="B925" s="193" t="s">
        <v>7</v>
      </c>
      <c r="C925" s="206">
        <v>186</v>
      </c>
      <c r="D925" s="206">
        <v>3</v>
      </c>
      <c r="E925" s="194">
        <v>189</v>
      </c>
      <c r="F925" s="206">
        <v>198</v>
      </c>
      <c r="G925" s="206">
        <v>5</v>
      </c>
      <c r="H925" s="195">
        <v>203</v>
      </c>
      <c r="I925" s="196">
        <v>7.0072499999999996E-3</v>
      </c>
      <c r="J925" s="197">
        <v>1.0740740740740999</v>
      </c>
      <c r="K925" s="35"/>
      <c r="M925" s="2"/>
    </row>
    <row r="926" spans="2:13" ht="24.95" customHeight="1" x14ac:dyDescent="0.2">
      <c r="B926" s="193" t="s">
        <v>8</v>
      </c>
      <c r="C926" s="206">
        <v>693</v>
      </c>
      <c r="D926" s="206">
        <v>2344</v>
      </c>
      <c r="E926" s="194">
        <v>3037</v>
      </c>
      <c r="F926" s="206">
        <v>1180</v>
      </c>
      <c r="G926" s="206">
        <v>4511</v>
      </c>
      <c r="H926" s="195">
        <v>5691</v>
      </c>
      <c r="I926" s="196">
        <v>4.8713564700000003E-2</v>
      </c>
      <c r="J926" s="197">
        <v>1.8738887059597999</v>
      </c>
      <c r="K926" s="35"/>
      <c r="M926" s="2"/>
    </row>
    <row r="927" spans="2:13" ht="24.95" customHeight="1" x14ac:dyDescent="0.2">
      <c r="B927" s="193" t="s">
        <v>9</v>
      </c>
      <c r="C927" s="206">
        <v>872</v>
      </c>
      <c r="D927" s="206">
        <v>304</v>
      </c>
      <c r="E927" s="194">
        <v>1176</v>
      </c>
      <c r="F927" s="206">
        <v>1745</v>
      </c>
      <c r="G927" s="206">
        <v>456</v>
      </c>
      <c r="H927" s="195">
        <v>2201</v>
      </c>
      <c r="I927" s="196">
        <v>4.6255678799999998E-2</v>
      </c>
      <c r="J927" s="197">
        <v>1.8715986394558</v>
      </c>
      <c r="K927" s="35"/>
      <c r="M927" s="2"/>
    </row>
    <row r="928" spans="2:13" ht="24.95" customHeight="1" x14ac:dyDescent="0.2">
      <c r="B928" s="193" t="s">
        <v>10</v>
      </c>
      <c r="C928" s="206">
        <v>2778</v>
      </c>
      <c r="D928" s="206">
        <v>131</v>
      </c>
      <c r="E928" s="194">
        <v>2909</v>
      </c>
      <c r="F928" s="206">
        <v>7156</v>
      </c>
      <c r="G928" s="206">
        <v>201</v>
      </c>
      <c r="H928" s="195">
        <v>7357</v>
      </c>
      <c r="I928" s="196">
        <v>8.91415448E-2</v>
      </c>
      <c r="J928" s="197">
        <v>2.5290477827431999</v>
      </c>
      <c r="K928" s="35"/>
      <c r="M928" s="2"/>
    </row>
    <row r="929" spans="2:15" ht="24.95" customHeight="1" x14ac:dyDescent="0.2">
      <c r="B929" s="193" t="s">
        <v>11</v>
      </c>
      <c r="C929" s="206">
        <v>411</v>
      </c>
      <c r="D929" s="206">
        <v>1357</v>
      </c>
      <c r="E929" s="194">
        <v>1768</v>
      </c>
      <c r="F929" s="206">
        <v>784</v>
      </c>
      <c r="G929" s="206">
        <v>1747</v>
      </c>
      <c r="H929" s="195">
        <v>2531</v>
      </c>
      <c r="I929" s="196">
        <v>7.6924882799999997E-2</v>
      </c>
      <c r="J929" s="197">
        <v>1.4315610859729</v>
      </c>
      <c r="K929" s="35"/>
      <c r="M929" s="36"/>
    </row>
    <row r="930" spans="2:15" ht="24.95" customHeight="1" x14ac:dyDescent="0.2">
      <c r="B930" s="193" t="s">
        <v>12</v>
      </c>
      <c r="C930" s="206">
        <v>250</v>
      </c>
      <c r="D930" s="206">
        <v>86</v>
      </c>
      <c r="E930" s="194">
        <v>336</v>
      </c>
      <c r="F930" s="206">
        <v>527</v>
      </c>
      <c r="G930" s="206">
        <v>123</v>
      </c>
      <c r="H930" s="195">
        <v>650</v>
      </c>
      <c r="I930" s="196">
        <v>1.90399414E-2</v>
      </c>
      <c r="J930" s="197">
        <v>1.9345238095238</v>
      </c>
      <c r="K930" s="35"/>
      <c r="M930" s="36"/>
    </row>
    <row r="931" spans="2:15" ht="24.95" customHeight="1" x14ac:dyDescent="0.2">
      <c r="B931" s="202" t="s">
        <v>14</v>
      </c>
      <c r="C931" s="184">
        <v>10935</v>
      </c>
      <c r="D931" s="184">
        <v>7131</v>
      </c>
      <c r="E931" s="198">
        <v>18066</v>
      </c>
      <c r="F931" s="184">
        <v>23988</v>
      </c>
      <c r="G931" s="184">
        <v>11798</v>
      </c>
      <c r="H931" s="199">
        <v>35786</v>
      </c>
      <c r="I931" s="200">
        <v>5.2496742700000001E-2</v>
      </c>
      <c r="J931" s="201">
        <v>1.9808480017712999</v>
      </c>
      <c r="M931" s="36"/>
    </row>
    <row r="932" spans="2:15" ht="24.95" customHeight="1" x14ac:dyDescent="0.2">
      <c r="B932" s="159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26" t="s">
        <v>174</v>
      </c>
      <c r="C945" s="226"/>
      <c r="D945" s="226"/>
      <c r="E945" s="226"/>
      <c r="F945" s="226"/>
      <c r="G945" s="226"/>
      <c r="H945" s="226"/>
      <c r="I945" s="226"/>
      <c r="J945" s="226"/>
      <c r="K945" s="226"/>
      <c r="L945" s="226"/>
      <c r="M945" s="226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1" t="s">
        <v>13</v>
      </c>
      <c r="C947" s="221"/>
      <c r="D947" s="221"/>
      <c r="E947" s="221"/>
      <c r="F947" s="221"/>
      <c r="G947" s="221"/>
      <c r="H947" s="221"/>
      <c r="I947" s="28"/>
      <c r="J947" s="28"/>
      <c r="K947" s="28"/>
      <c r="L947" s="28"/>
    </row>
    <row r="948" spans="2:15" ht="24.95" customHeight="1" x14ac:dyDescent="0.2">
      <c r="B948" s="90" t="s">
        <v>35</v>
      </c>
      <c r="C948" s="216" t="s">
        <v>62</v>
      </c>
      <c r="D948" s="216"/>
      <c r="E948" s="216" t="s">
        <v>109</v>
      </c>
      <c r="F948" s="216"/>
      <c r="G948" s="216" t="s">
        <v>0</v>
      </c>
      <c r="H948" s="216"/>
      <c r="I948" s="28"/>
      <c r="J948" s="28"/>
      <c r="K948" s="28"/>
      <c r="L948" s="28"/>
    </row>
    <row r="949" spans="2:15" ht="24.95" customHeight="1" x14ac:dyDescent="0.2">
      <c r="B949" s="191" t="s">
        <v>156</v>
      </c>
      <c r="C949" s="215">
        <v>9612</v>
      </c>
      <c r="D949" s="215"/>
      <c r="E949" s="215">
        <v>3357</v>
      </c>
      <c r="F949" s="215"/>
      <c r="G949" s="214">
        <v>12969</v>
      </c>
      <c r="H949" s="225"/>
      <c r="I949" s="28"/>
      <c r="J949" s="28"/>
      <c r="K949" s="28"/>
      <c r="L949" s="28"/>
    </row>
    <row r="950" spans="2:15" ht="24.95" customHeight="1" x14ac:dyDescent="0.2">
      <c r="B950" s="191" t="s">
        <v>155</v>
      </c>
      <c r="C950" s="212">
        <v>10935</v>
      </c>
      <c r="D950" s="212"/>
      <c r="E950" s="212">
        <v>7131</v>
      </c>
      <c r="F950" s="212"/>
      <c r="G950" s="214">
        <v>18066</v>
      </c>
      <c r="H950" s="225"/>
      <c r="I950" s="28"/>
      <c r="J950" s="28"/>
      <c r="K950" s="28"/>
      <c r="L950" s="28"/>
    </row>
    <row r="951" spans="2:15" ht="24.95" customHeight="1" x14ac:dyDescent="0.2">
      <c r="B951" s="79" t="s">
        <v>43</v>
      </c>
      <c r="C951" s="217">
        <f>(C950-C949)/C949</f>
        <v>0.13764044943820225</v>
      </c>
      <c r="D951" s="217"/>
      <c r="E951" s="217">
        <f>(E950-E949)/E949</f>
        <v>1.1242180518319929</v>
      </c>
      <c r="F951" s="217"/>
      <c r="G951" s="217">
        <f>(G950-G949)/G949</f>
        <v>0.39301411057136248</v>
      </c>
      <c r="H951" s="217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28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3" t="s">
        <v>15</v>
      </c>
      <c r="C962" s="223"/>
      <c r="D962" s="223"/>
      <c r="E962" s="223"/>
      <c r="F962" s="223"/>
      <c r="G962" s="223"/>
      <c r="H962" s="223"/>
      <c r="I962" s="223"/>
      <c r="J962" s="223"/>
    </row>
    <row r="963" spans="2:15" ht="24.95" customHeight="1" x14ac:dyDescent="0.2">
      <c r="B963" s="98" t="s">
        <v>35</v>
      </c>
      <c r="C963" s="218" t="s">
        <v>111</v>
      </c>
      <c r="D963" s="218"/>
      <c r="E963" s="218" t="s">
        <v>110</v>
      </c>
      <c r="F963" s="218"/>
      <c r="G963" s="218" t="s">
        <v>42</v>
      </c>
      <c r="H963" s="218"/>
      <c r="I963" s="218" t="s">
        <v>18</v>
      </c>
      <c r="J963" s="218"/>
      <c r="L963" s="29"/>
    </row>
    <row r="964" spans="2:15" ht="24.95" customHeight="1" x14ac:dyDescent="0.2">
      <c r="B964" s="191" t="s">
        <v>156</v>
      </c>
      <c r="C964" s="215">
        <v>19909</v>
      </c>
      <c r="D964" s="215"/>
      <c r="E964" s="215">
        <v>4814</v>
      </c>
      <c r="F964" s="215"/>
      <c r="G964" s="214">
        <v>24723</v>
      </c>
      <c r="H964" s="214"/>
      <c r="I964" s="224">
        <v>6.2329331600000003E-2</v>
      </c>
      <c r="J964" s="224"/>
    </row>
    <row r="965" spans="2:15" ht="24.95" customHeight="1" x14ac:dyDescent="0.2">
      <c r="B965" s="191" t="s">
        <v>155</v>
      </c>
      <c r="C965" s="212">
        <v>23988</v>
      </c>
      <c r="D965" s="212"/>
      <c r="E965" s="212">
        <v>11798</v>
      </c>
      <c r="F965" s="212"/>
      <c r="G965" s="214">
        <v>35786</v>
      </c>
      <c r="H965" s="214"/>
      <c r="I965" s="213">
        <v>5.2496742700000001E-2</v>
      </c>
      <c r="J965" s="213"/>
    </row>
    <row r="966" spans="2:15" ht="24.95" customHeight="1" x14ac:dyDescent="0.2">
      <c r="B966" s="76" t="s">
        <v>43</v>
      </c>
      <c r="C966" s="219">
        <f>(C965-C964)/C964</f>
        <v>0.20488221407403687</v>
      </c>
      <c r="D966" s="219"/>
      <c r="E966" s="219">
        <f>(E965-E964)/E964</f>
        <v>1.4507685916078106</v>
      </c>
      <c r="F966" s="219"/>
      <c r="G966" s="219">
        <f>(G965-G964)/G964</f>
        <v>0.44747805687012093</v>
      </c>
      <c r="H966" s="219"/>
      <c r="I966" s="219">
        <f>(I965-I964)/I964</f>
        <v>-0.15775219543666663</v>
      </c>
      <c r="J966" s="219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1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42" t="s">
        <v>166</v>
      </c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1" t="s">
        <v>13</v>
      </c>
      <c r="C980" s="221"/>
      <c r="D980" s="221"/>
      <c r="E980" s="221"/>
      <c r="F980" s="221"/>
      <c r="G980" s="221"/>
      <c r="H980" s="221"/>
      <c r="I980" s="28"/>
      <c r="J980" s="28"/>
      <c r="K980" s="28"/>
      <c r="L980" s="28"/>
    </row>
    <row r="981" spans="2:15" ht="24.95" customHeight="1" x14ac:dyDescent="0.2">
      <c r="B981" s="90" t="s">
        <v>35</v>
      </c>
      <c r="C981" s="216" t="s">
        <v>62</v>
      </c>
      <c r="D981" s="216"/>
      <c r="E981" s="216" t="s">
        <v>109</v>
      </c>
      <c r="F981" s="216"/>
      <c r="G981" s="216" t="s">
        <v>0</v>
      </c>
      <c r="H981" s="216"/>
      <c r="I981" s="28"/>
      <c r="J981" s="28"/>
      <c r="K981" s="28"/>
      <c r="L981" s="28"/>
    </row>
    <row r="982" spans="2:15" ht="24.95" customHeight="1" x14ac:dyDescent="0.2">
      <c r="B982" s="191" t="s">
        <v>159</v>
      </c>
      <c r="C982" s="215">
        <v>147553</v>
      </c>
      <c r="D982" s="215"/>
      <c r="E982" s="215">
        <v>26026</v>
      </c>
      <c r="F982" s="215"/>
      <c r="G982" s="214">
        <v>173579</v>
      </c>
      <c r="H982" s="225"/>
      <c r="I982" s="28"/>
      <c r="J982" s="28"/>
      <c r="K982" s="28"/>
      <c r="L982" s="28"/>
    </row>
    <row r="983" spans="2:15" ht="24.95" customHeight="1" x14ac:dyDescent="0.2">
      <c r="B983" s="191" t="s">
        <v>160</v>
      </c>
      <c r="C983" s="212">
        <v>237724</v>
      </c>
      <c r="D983" s="212"/>
      <c r="E983" s="212">
        <v>97568</v>
      </c>
      <c r="F983" s="212"/>
      <c r="G983" s="214">
        <v>335292</v>
      </c>
      <c r="H983" s="225"/>
      <c r="I983" s="28"/>
      <c r="J983" s="28"/>
      <c r="K983" s="28"/>
      <c r="L983" s="28"/>
    </row>
    <row r="984" spans="2:15" ht="24.95" customHeight="1" x14ac:dyDescent="0.2">
      <c r="B984" s="79" t="s">
        <v>43</v>
      </c>
      <c r="C984" s="217">
        <f>(C983-C982)/C982</f>
        <v>0.61110922854838601</v>
      </c>
      <c r="D984" s="217"/>
      <c r="E984" s="217">
        <f>(E983-E982)/E982</f>
        <v>2.7488665180972873</v>
      </c>
      <c r="F984" s="217"/>
      <c r="G984" s="217">
        <f>(G983-G982)/G982</f>
        <v>0.93163919598568956</v>
      </c>
      <c r="H984" s="217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3" t="s">
        <v>15</v>
      </c>
      <c r="C1006" s="223"/>
      <c r="D1006" s="223"/>
      <c r="E1006" s="223"/>
      <c r="F1006" s="223"/>
      <c r="G1006" s="223"/>
      <c r="H1006" s="223"/>
      <c r="I1006" s="223"/>
      <c r="J1006" s="223"/>
    </row>
    <row r="1007" spans="2:15" ht="24.95" customHeight="1" x14ac:dyDescent="0.2">
      <c r="B1007" s="98" t="s">
        <v>35</v>
      </c>
      <c r="C1007" s="218" t="s">
        <v>111</v>
      </c>
      <c r="D1007" s="218"/>
      <c r="E1007" s="218" t="s">
        <v>110</v>
      </c>
      <c r="F1007" s="218"/>
      <c r="G1007" s="218" t="s">
        <v>42</v>
      </c>
      <c r="H1007" s="218"/>
      <c r="I1007" s="218" t="s">
        <v>18</v>
      </c>
      <c r="J1007" s="218"/>
      <c r="L1007" s="29"/>
    </row>
    <row r="1008" spans="2:15" ht="24.95" customHeight="1" x14ac:dyDescent="0.2">
      <c r="B1008" s="191" t="s">
        <v>159</v>
      </c>
      <c r="C1008" s="215">
        <v>385143</v>
      </c>
      <c r="D1008" s="215"/>
      <c r="E1008" s="215">
        <v>46384</v>
      </c>
      <c r="F1008" s="215"/>
      <c r="G1008" s="214">
        <v>431527</v>
      </c>
      <c r="H1008" s="214"/>
      <c r="I1008" s="224">
        <v>9.2388903401370001E-2</v>
      </c>
      <c r="J1008" s="224"/>
    </row>
    <row r="1009" spans="2:15" ht="24.95" customHeight="1" x14ac:dyDescent="0.2">
      <c r="B1009" s="191" t="s">
        <v>160</v>
      </c>
      <c r="C1009" s="212">
        <v>563830</v>
      </c>
      <c r="D1009" s="212"/>
      <c r="E1009" s="212">
        <v>168794</v>
      </c>
      <c r="F1009" s="212"/>
      <c r="G1009" s="214">
        <v>732624</v>
      </c>
      <c r="H1009" s="214"/>
      <c r="I1009" s="213">
        <v>9.3230532636808999E-2</v>
      </c>
      <c r="J1009" s="213"/>
    </row>
    <row r="1010" spans="2:15" ht="24.95" customHeight="1" x14ac:dyDescent="0.2">
      <c r="B1010" s="76" t="s">
        <v>43</v>
      </c>
      <c r="C1010" s="219">
        <f>(C1009-C1008)/C1008</f>
        <v>0.46394975372783614</v>
      </c>
      <c r="D1010" s="219"/>
      <c r="E1010" s="219">
        <f>(E1009-E1008)/E1008</f>
        <v>2.6390565712314591</v>
      </c>
      <c r="F1010" s="219"/>
      <c r="G1010" s="219">
        <f>(G1009-G1008)/G1008</f>
        <v>0.6977477654932368</v>
      </c>
      <c r="H1010" s="219"/>
      <c r="I1010" s="219">
        <f>(I1009-I1008)/I1008</f>
        <v>9.1096355130730767E-3</v>
      </c>
      <c r="J1010" s="219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11" t="s">
        <v>120</v>
      </c>
      <c r="C1040" s="211"/>
      <c r="D1040" s="211"/>
      <c r="E1040" s="211"/>
      <c r="F1040" s="211"/>
      <c r="G1040" s="211"/>
      <c r="H1040" s="211"/>
      <c r="I1040" s="211"/>
      <c r="J1040" s="211"/>
      <c r="K1040" s="211"/>
      <c r="L1040" s="211"/>
      <c r="M1040" s="211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11" t="s">
        <v>116</v>
      </c>
      <c r="C1042" s="211"/>
      <c r="D1042" s="211"/>
      <c r="E1042" s="211"/>
      <c r="F1042" s="211"/>
      <c r="G1042" s="211"/>
      <c r="H1042" s="211"/>
      <c r="I1042" s="211"/>
      <c r="J1042" s="211"/>
      <c r="K1042" s="211"/>
      <c r="L1042" s="211"/>
      <c r="M1042" s="211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2" t="s">
        <v>58</v>
      </c>
      <c r="C1044" s="222"/>
      <c r="D1044" s="222"/>
      <c r="E1044" s="222"/>
      <c r="F1044" s="222"/>
      <c r="G1044" s="222"/>
      <c r="H1044" s="222"/>
      <c r="I1044" s="222"/>
      <c r="J1044" s="222"/>
    </row>
    <row r="1045" spans="2:13" ht="24.95" customHeight="1" x14ac:dyDescent="0.2">
      <c r="B1045" s="255" t="s">
        <v>36</v>
      </c>
      <c r="C1045" s="220" t="s">
        <v>47</v>
      </c>
      <c r="D1045" s="220"/>
      <c r="E1045" s="220"/>
      <c r="F1045" s="220" t="s">
        <v>48</v>
      </c>
      <c r="G1045" s="220"/>
      <c r="H1045" s="220"/>
      <c r="I1045" s="94" t="s">
        <v>52</v>
      </c>
      <c r="J1045" s="96" t="s">
        <v>53</v>
      </c>
      <c r="M1045" s="2"/>
    </row>
    <row r="1046" spans="2:13" ht="24.95" customHeight="1" x14ac:dyDescent="0.2">
      <c r="B1046" s="256"/>
      <c r="C1046" s="92" t="s">
        <v>66</v>
      </c>
      <c r="D1046" s="92" t="s">
        <v>67</v>
      </c>
      <c r="E1046" s="131" t="s">
        <v>68</v>
      </c>
      <c r="F1046" s="92" t="s">
        <v>69</v>
      </c>
      <c r="G1046" s="92" t="s">
        <v>70</v>
      </c>
      <c r="H1046" s="93" t="s">
        <v>71</v>
      </c>
      <c r="I1046" s="95" t="s">
        <v>85</v>
      </c>
      <c r="J1046" s="97" t="s">
        <v>86</v>
      </c>
      <c r="M1046" s="2"/>
    </row>
    <row r="1047" spans="2:13" ht="24.95" customHeight="1" x14ac:dyDescent="0.2">
      <c r="B1047" s="193" t="s">
        <v>113</v>
      </c>
      <c r="C1047" s="206">
        <v>364</v>
      </c>
      <c r="D1047" s="206">
        <v>26</v>
      </c>
      <c r="E1047" s="194">
        <v>390</v>
      </c>
      <c r="F1047" s="206">
        <v>651</v>
      </c>
      <c r="G1047" s="206">
        <v>26</v>
      </c>
      <c r="H1047" s="195">
        <v>677</v>
      </c>
      <c r="I1047" s="196">
        <v>7.1320305099999995E-2</v>
      </c>
      <c r="J1047" s="197">
        <v>1.7358974358974</v>
      </c>
      <c r="K1047" s="35"/>
      <c r="M1047" s="2"/>
    </row>
    <row r="1048" spans="2:13" ht="24.95" customHeight="1" x14ac:dyDescent="0.2">
      <c r="B1048" s="193" t="s">
        <v>5</v>
      </c>
      <c r="C1048" s="206">
        <v>3228</v>
      </c>
      <c r="D1048" s="206">
        <v>3047</v>
      </c>
      <c r="E1048" s="194">
        <v>6275</v>
      </c>
      <c r="F1048" s="206">
        <v>5325</v>
      </c>
      <c r="G1048" s="206">
        <v>3484</v>
      </c>
      <c r="H1048" s="195">
        <v>8809</v>
      </c>
      <c r="I1048" s="196">
        <v>0.1695099696</v>
      </c>
      <c r="J1048" s="197">
        <v>1.4038247011952001</v>
      </c>
      <c r="K1048" s="35"/>
      <c r="M1048" s="2"/>
    </row>
    <row r="1049" spans="2:13" ht="24.95" customHeight="1" x14ac:dyDescent="0.2">
      <c r="B1049" s="193" t="s">
        <v>22</v>
      </c>
      <c r="C1049" s="206">
        <v>5022</v>
      </c>
      <c r="D1049" s="206">
        <v>7309</v>
      </c>
      <c r="E1049" s="194">
        <v>12331</v>
      </c>
      <c r="F1049" s="206">
        <v>6023</v>
      </c>
      <c r="G1049" s="206">
        <v>8518</v>
      </c>
      <c r="H1049" s="195">
        <v>14541</v>
      </c>
      <c r="I1049" s="196">
        <v>0.22801329479999999</v>
      </c>
      <c r="J1049" s="197">
        <v>1.1792230962615</v>
      </c>
      <c r="K1049" s="35"/>
      <c r="M1049" s="2"/>
    </row>
    <row r="1050" spans="2:13" ht="24.95" customHeight="1" x14ac:dyDescent="0.2">
      <c r="B1050" s="193" t="s">
        <v>7</v>
      </c>
      <c r="C1050" s="206">
        <v>897</v>
      </c>
      <c r="D1050" s="206">
        <v>1941</v>
      </c>
      <c r="E1050" s="194">
        <v>2838</v>
      </c>
      <c r="F1050" s="206">
        <v>905</v>
      </c>
      <c r="G1050" s="206">
        <v>1941</v>
      </c>
      <c r="H1050" s="195">
        <v>2846</v>
      </c>
      <c r="I1050" s="196">
        <v>0.15995084709999999</v>
      </c>
      <c r="J1050" s="197">
        <v>1.0028188865398</v>
      </c>
      <c r="K1050" s="35"/>
      <c r="M1050" s="2"/>
    </row>
    <row r="1051" spans="2:13" ht="24.95" customHeight="1" x14ac:dyDescent="0.2">
      <c r="B1051" s="193" t="s">
        <v>8</v>
      </c>
      <c r="C1051" s="206">
        <v>240</v>
      </c>
      <c r="D1051" s="206">
        <v>237</v>
      </c>
      <c r="E1051" s="194">
        <v>477</v>
      </c>
      <c r="F1051" s="206">
        <v>385</v>
      </c>
      <c r="G1051" s="206">
        <v>356</v>
      </c>
      <c r="H1051" s="195">
        <v>741</v>
      </c>
      <c r="I1051" s="196">
        <v>6.8836523100000005E-2</v>
      </c>
      <c r="J1051" s="197">
        <v>1.5534591194969001</v>
      </c>
      <c r="K1051" s="35"/>
      <c r="M1051" s="2"/>
    </row>
    <row r="1052" spans="2:13" ht="24.95" customHeight="1" x14ac:dyDescent="0.2">
      <c r="B1052" s="193" t="s">
        <v>9</v>
      </c>
      <c r="C1052" s="206">
        <v>2260</v>
      </c>
      <c r="D1052" s="206">
        <v>0</v>
      </c>
      <c r="E1052" s="194">
        <v>2260</v>
      </c>
      <c r="F1052" s="206">
        <v>4432</v>
      </c>
      <c r="G1052" s="206">
        <v>0</v>
      </c>
      <c r="H1052" s="195">
        <v>4432</v>
      </c>
      <c r="I1052" s="196">
        <v>0.14036047730000001</v>
      </c>
      <c r="J1052" s="197">
        <v>1.9610619469027</v>
      </c>
      <c r="K1052" s="35"/>
      <c r="M1052" s="2"/>
    </row>
    <row r="1053" spans="2:13" ht="24.95" customHeight="1" x14ac:dyDescent="0.2">
      <c r="B1053" s="193" t="s">
        <v>10</v>
      </c>
      <c r="C1053" s="206">
        <v>675</v>
      </c>
      <c r="D1053" s="206">
        <v>16</v>
      </c>
      <c r="E1053" s="194">
        <v>691</v>
      </c>
      <c r="F1053" s="206">
        <v>1302</v>
      </c>
      <c r="G1053" s="206">
        <v>16</v>
      </c>
      <c r="H1053" s="195">
        <v>1318</v>
      </c>
      <c r="I1053" s="196">
        <v>0.121282143</v>
      </c>
      <c r="J1053" s="197">
        <v>1.9073806078147999</v>
      </c>
      <c r="K1053" s="35"/>
      <c r="M1053" s="2"/>
    </row>
    <row r="1054" spans="2:13" ht="24.95" customHeight="1" x14ac:dyDescent="0.2">
      <c r="B1054" s="193" t="s">
        <v>11</v>
      </c>
      <c r="C1054" s="206">
        <v>1177</v>
      </c>
      <c r="D1054" s="206">
        <v>581</v>
      </c>
      <c r="E1054" s="194">
        <v>1758</v>
      </c>
      <c r="F1054" s="206">
        <v>1750</v>
      </c>
      <c r="G1054" s="206">
        <v>1111</v>
      </c>
      <c r="H1054" s="195">
        <v>2861</v>
      </c>
      <c r="I1054" s="196">
        <v>0.16028037780000001</v>
      </c>
      <c r="J1054" s="197">
        <v>1.627417519909</v>
      </c>
      <c r="K1054" s="35"/>
      <c r="M1054" s="36"/>
    </row>
    <row r="1055" spans="2:13" ht="24.95" customHeight="1" x14ac:dyDescent="0.2">
      <c r="B1055" s="193" t="s">
        <v>12</v>
      </c>
      <c r="C1055" s="206">
        <v>168</v>
      </c>
      <c r="D1055" s="206">
        <v>319</v>
      </c>
      <c r="E1055" s="194">
        <v>487</v>
      </c>
      <c r="F1055" s="206">
        <v>168</v>
      </c>
      <c r="G1055" s="206">
        <v>319</v>
      </c>
      <c r="H1055" s="195">
        <v>487</v>
      </c>
      <c r="I1055" s="196">
        <v>0.14846508329999999</v>
      </c>
      <c r="J1055" s="197">
        <v>1</v>
      </c>
      <c r="K1055" s="35"/>
      <c r="M1055" s="36"/>
    </row>
    <row r="1056" spans="2:13" ht="24.95" customHeight="1" x14ac:dyDescent="0.2">
      <c r="B1056" s="202" t="s">
        <v>14</v>
      </c>
      <c r="C1056" s="184">
        <v>14031</v>
      </c>
      <c r="D1056" s="184">
        <v>13476</v>
      </c>
      <c r="E1056" s="198">
        <v>27507</v>
      </c>
      <c r="F1056" s="184">
        <v>20941</v>
      </c>
      <c r="G1056" s="184">
        <v>15771</v>
      </c>
      <c r="H1056" s="199">
        <v>36712</v>
      </c>
      <c r="I1056" s="200">
        <v>0.16889696060000001</v>
      </c>
      <c r="J1056" s="201">
        <v>1.3346420911040999</v>
      </c>
      <c r="M1056" s="36"/>
    </row>
    <row r="1057" spans="2:14" ht="24.95" customHeight="1" x14ac:dyDescent="0.2">
      <c r="B1057" s="159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26" t="s">
        <v>167</v>
      </c>
      <c r="C1070" s="226"/>
      <c r="D1070" s="226"/>
      <c r="E1070" s="226"/>
      <c r="F1070" s="226"/>
      <c r="G1070" s="226"/>
      <c r="H1070" s="226"/>
      <c r="I1070" s="226"/>
      <c r="J1070" s="226"/>
      <c r="K1070" s="226"/>
      <c r="L1070" s="226"/>
      <c r="M1070" s="226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1" t="s">
        <v>13</v>
      </c>
      <c r="C1072" s="221"/>
      <c r="D1072" s="221"/>
      <c r="E1072" s="221"/>
      <c r="F1072" s="221"/>
      <c r="G1072" s="221"/>
      <c r="H1072" s="221"/>
      <c r="I1072" s="28"/>
      <c r="J1072" s="28"/>
      <c r="K1072" s="28"/>
      <c r="L1072" s="28"/>
    </row>
    <row r="1073" spans="2:12" ht="24.95" customHeight="1" x14ac:dyDescent="0.2">
      <c r="B1073" s="90" t="s">
        <v>35</v>
      </c>
      <c r="C1073" s="216" t="s">
        <v>62</v>
      </c>
      <c r="D1073" s="216"/>
      <c r="E1073" s="216" t="s">
        <v>63</v>
      </c>
      <c r="F1073" s="216"/>
      <c r="G1073" s="216" t="s">
        <v>0</v>
      </c>
      <c r="H1073" s="216"/>
      <c r="I1073" s="28"/>
      <c r="J1073" s="28"/>
      <c r="K1073" s="28"/>
      <c r="L1073" s="28"/>
    </row>
    <row r="1074" spans="2:12" ht="24.95" customHeight="1" x14ac:dyDescent="0.2">
      <c r="B1074" s="191" t="s">
        <v>156</v>
      </c>
      <c r="C1074" s="215">
        <v>7659</v>
      </c>
      <c r="D1074" s="215"/>
      <c r="E1074" s="215">
        <v>7955</v>
      </c>
      <c r="F1074" s="215"/>
      <c r="G1074" s="214">
        <v>15614</v>
      </c>
      <c r="H1074" s="225"/>
      <c r="I1074" s="28"/>
      <c r="J1074" s="28"/>
      <c r="K1074" s="28"/>
      <c r="L1074" s="28"/>
    </row>
    <row r="1075" spans="2:12" ht="24.95" customHeight="1" x14ac:dyDescent="0.2">
      <c r="B1075" s="191" t="s">
        <v>155</v>
      </c>
      <c r="C1075" s="212">
        <v>14031</v>
      </c>
      <c r="D1075" s="212"/>
      <c r="E1075" s="212">
        <v>13476</v>
      </c>
      <c r="F1075" s="212"/>
      <c r="G1075" s="214">
        <v>27507</v>
      </c>
      <c r="H1075" s="225"/>
      <c r="I1075" s="28"/>
      <c r="J1075" s="28"/>
      <c r="K1075" s="28"/>
      <c r="L1075" s="28"/>
    </row>
    <row r="1076" spans="2:12" ht="24.95" customHeight="1" x14ac:dyDescent="0.2">
      <c r="B1076" s="79" t="s">
        <v>43</v>
      </c>
      <c r="C1076" s="217">
        <f>(C1075-C1074)/C1074</f>
        <v>0.83196239717978848</v>
      </c>
      <c r="D1076" s="217"/>
      <c r="E1076" s="217">
        <f>(E1075-E1074)/E1074</f>
        <v>0.69402891263356381</v>
      </c>
      <c r="F1076" s="217"/>
      <c r="G1076" s="217">
        <f>(G1075-G1074)/G1074</f>
        <v>0.7616882285128731</v>
      </c>
      <c r="H1076" s="217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3" t="s">
        <v>15</v>
      </c>
      <c r="C1087" s="223"/>
      <c r="D1087" s="223"/>
      <c r="E1087" s="223"/>
      <c r="F1087" s="223"/>
      <c r="G1087" s="223"/>
      <c r="H1087" s="223"/>
      <c r="I1087" s="223"/>
      <c r="J1087" s="223"/>
    </row>
    <row r="1088" spans="2:12" ht="24.95" customHeight="1" x14ac:dyDescent="0.2">
      <c r="B1088" s="98" t="s">
        <v>35</v>
      </c>
      <c r="C1088" s="218" t="s">
        <v>64</v>
      </c>
      <c r="D1088" s="218"/>
      <c r="E1088" s="218" t="s">
        <v>65</v>
      </c>
      <c r="F1088" s="218"/>
      <c r="G1088" s="218" t="s">
        <v>1</v>
      </c>
      <c r="H1088" s="218"/>
      <c r="I1088" s="218" t="s">
        <v>18</v>
      </c>
      <c r="J1088" s="218"/>
      <c r="L1088" s="29"/>
    </row>
    <row r="1089" spans="2:13" ht="24.95" customHeight="1" x14ac:dyDescent="0.2">
      <c r="B1089" s="191" t="s">
        <v>156</v>
      </c>
      <c r="C1089" s="264">
        <v>10137</v>
      </c>
      <c r="D1089" s="264"/>
      <c r="E1089" s="264">
        <v>10158</v>
      </c>
      <c r="F1089" s="264"/>
      <c r="G1089" s="214">
        <v>20295</v>
      </c>
      <c r="H1089" s="214"/>
      <c r="I1089" s="274">
        <v>0.1679218351</v>
      </c>
      <c r="J1089" s="225"/>
    </row>
    <row r="1090" spans="2:13" ht="24.95" customHeight="1" x14ac:dyDescent="0.2">
      <c r="B1090" s="191" t="s">
        <v>155</v>
      </c>
      <c r="C1090" s="264">
        <v>20941</v>
      </c>
      <c r="D1090" s="264"/>
      <c r="E1090" s="264">
        <v>15771</v>
      </c>
      <c r="F1090" s="264"/>
      <c r="G1090" s="214">
        <v>36712</v>
      </c>
      <c r="H1090" s="214"/>
      <c r="I1090" s="274">
        <v>0.16889696060000001</v>
      </c>
      <c r="J1090" s="225"/>
    </row>
    <row r="1091" spans="2:13" ht="24.95" customHeight="1" x14ac:dyDescent="0.2">
      <c r="B1091" s="76" t="s">
        <v>43</v>
      </c>
      <c r="C1091" s="219">
        <f>(C1090-C1089)/C1089</f>
        <v>1.0657985597316761</v>
      </c>
      <c r="D1091" s="219"/>
      <c r="E1091" s="219">
        <f>(E1090-E1089)/E1089</f>
        <v>0.55256940342587124</v>
      </c>
      <c r="F1091" s="219"/>
      <c r="G1091" s="219">
        <f>(G1090-G1089)/G1089</f>
        <v>0.80891845282089181</v>
      </c>
      <c r="H1091" s="219"/>
      <c r="I1091" s="219">
        <f>(I1090-I1089)/I1089</f>
        <v>5.8070202688012846E-3</v>
      </c>
      <c r="J1091" s="219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42" t="s">
        <v>168</v>
      </c>
      <c r="C1103" s="242"/>
      <c r="D1103" s="242"/>
      <c r="E1103" s="242"/>
      <c r="F1103" s="242"/>
      <c r="G1103" s="242"/>
      <c r="H1103" s="242"/>
      <c r="I1103" s="242"/>
      <c r="J1103" s="242"/>
      <c r="K1103" s="242"/>
      <c r="L1103" s="242"/>
      <c r="M1103" s="242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1" t="s">
        <v>13</v>
      </c>
      <c r="C1105" s="221"/>
      <c r="D1105" s="221"/>
      <c r="E1105" s="221"/>
      <c r="F1105" s="221"/>
      <c r="G1105" s="221"/>
      <c r="H1105" s="221"/>
      <c r="I1105" s="28"/>
      <c r="J1105" s="28"/>
      <c r="K1105" s="28"/>
      <c r="L1105" s="28"/>
    </row>
    <row r="1106" spans="2:15" ht="24.95" customHeight="1" x14ac:dyDescent="0.2">
      <c r="B1106" s="90" t="s">
        <v>35</v>
      </c>
      <c r="C1106" s="216" t="s">
        <v>62</v>
      </c>
      <c r="D1106" s="216"/>
      <c r="E1106" s="216" t="s">
        <v>109</v>
      </c>
      <c r="F1106" s="216"/>
      <c r="G1106" s="216" t="s">
        <v>0</v>
      </c>
      <c r="H1106" s="216"/>
      <c r="I1106" s="28"/>
      <c r="J1106" s="28"/>
      <c r="K1106" s="28"/>
      <c r="L1106" s="28"/>
    </row>
    <row r="1107" spans="2:15" ht="24.95" customHeight="1" x14ac:dyDescent="0.2">
      <c r="B1107" s="191" t="s">
        <v>159</v>
      </c>
      <c r="C1107" s="264">
        <v>51074</v>
      </c>
      <c r="D1107" s="264"/>
      <c r="E1107" s="264">
        <v>36472</v>
      </c>
      <c r="F1107" s="264"/>
      <c r="G1107" s="214">
        <v>87546</v>
      </c>
      <c r="H1107" s="225"/>
      <c r="I1107" s="28"/>
      <c r="J1107" s="28"/>
      <c r="K1107" s="28"/>
      <c r="L1107" s="28"/>
    </row>
    <row r="1108" spans="2:15" ht="24.95" customHeight="1" x14ac:dyDescent="0.2">
      <c r="B1108" s="191" t="s">
        <v>160</v>
      </c>
      <c r="C1108" s="212">
        <v>147055</v>
      </c>
      <c r="D1108" s="212"/>
      <c r="E1108" s="212">
        <v>149055</v>
      </c>
      <c r="F1108" s="212"/>
      <c r="G1108" s="214">
        <v>296110</v>
      </c>
      <c r="H1108" s="225"/>
      <c r="I1108" s="28"/>
      <c r="J1108" s="28"/>
      <c r="K1108" s="28"/>
      <c r="L1108" s="28"/>
    </row>
    <row r="1109" spans="2:15" ht="24.95" customHeight="1" x14ac:dyDescent="0.2">
      <c r="B1109" s="79" t="s">
        <v>43</v>
      </c>
      <c r="C1109" s="217">
        <f>(C1108-C1107)/C1107</f>
        <v>1.8792536319849631</v>
      </c>
      <c r="D1109" s="217"/>
      <c r="E1109" s="217">
        <f>(E1108-E1107)/E1107</f>
        <v>3.0868337354683044</v>
      </c>
      <c r="F1109" s="217"/>
      <c r="G1109" s="217">
        <f>(G1108-G1107)/G1107</f>
        <v>2.382336143284673</v>
      </c>
      <c r="H1109" s="217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5"/>
      <c r="C1117" s="105"/>
      <c r="D1117" s="105"/>
      <c r="E1117" s="105"/>
      <c r="F1117" s="105"/>
      <c r="G1117" s="105"/>
      <c r="H1117" s="105"/>
      <c r="I1117" s="105"/>
      <c r="J1117" s="105"/>
      <c r="K1117" s="105"/>
      <c r="L1117" s="105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3" t="s">
        <v>15</v>
      </c>
      <c r="C1131" s="223"/>
      <c r="D1131" s="223"/>
      <c r="E1131" s="223"/>
      <c r="F1131" s="223"/>
      <c r="G1131" s="223"/>
      <c r="H1131" s="223"/>
      <c r="I1131" s="223"/>
      <c r="J1131" s="223"/>
    </row>
    <row r="1132" spans="2:15" ht="24.95" customHeight="1" x14ac:dyDescent="0.2">
      <c r="B1132" s="98" t="s">
        <v>35</v>
      </c>
      <c r="C1132" s="218" t="s">
        <v>111</v>
      </c>
      <c r="D1132" s="218"/>
      <c r="E1132" s="218" t="s">
        <v>110</v>
      </c>
      <c r="F1132" s="218"/>
      <c r="G1132" s="218" t="s">
        <v>42</v>
      </c>
      <c r="H1132" s="218"/>
      <c r="I1132" s="218" t="s">
        <v>18</v>
      </c>
      <c r="J1132" s="218"/>
      <c r="L1132" s="29"/>
    </row>
    <row r="1133" spans="2:15" ht="24.95" customHeight="1" x14ac:dyDescent="0.2">
      <c r="B1133" s="191" t="s">
        <v>159</v>
      </c>
      <c r="C1133" s="264">
        <v>84432</v>
      </c>
      <c r="D1133" s="264"/>
      <c r="E1133" s="264">
        <v>40732</v>
      </c>
      <c r="F1133" s="264"/>
      <c r="G1133" s="214">
        <v>125164</v>
      </c>
      <c r="H1133" s="214"/>
      <c r="I1133" s="274">
        <v>0.12943750206068</v>
      </c>
      <c r="J1133" s="225"/>
    </row>
    <row r="1134" spans="2:15" ht="24.95" customHeight="1" x14ac:dyDescent="0.2">
      <c r="B1134" s="191" t="s">
        <v>160</v>
      </c>
      <c r="C1134" s="212">
        <v>253741</v>
      </c>
      <c r="D1134" s="212"/>
      <c r="E1134" s="212">
        <v>158675</v>
      </c>
      <c r="F1134" s="212"/>
      <c r="G1134" s="214">
        <v>412416</v>
      </c>
      <c r="H1134" s="214"/>
      <c r="I1134" s="213">
        <v>0.20232421076571</v>
      </c>
      <c r="J1134" s="213"/>
    </row>
    <row r="1135" spans="2:15" ht="24.95" customHeight="1" x14ac:dyDescent="0.2">
      <c r="B1135" s="76" t="s">
        <v>43</v>
      </c>
      <c r="C1135" s="219">
        <f>(C1134-C1133)/C1133</f>
        <v>2.0052705135493651</v>
      </c>
      <c r="D1135" s="219"/>
      <c r="E1135" s="219">
        <f>(E1134-E1133)/E1133</f>
        <v>2.8955857802219387</v>
      </c>
      <c r="F1135" s="219"/>
      <c r="G1135" s="219">
        <f>(G1134-G1133)/G1133</f>
        <v>2.2950049535010066</v>
      </c>
      <c r="H1135" s="219"/>
      <c r="I1135" s="219">
        <f>(I1134-I1133)/I1133</f>
        <v>0.56310348658351639</v>
      </c>
      <c r="J1135" s="219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11" t="s">
        <v>121</v>
      </c>
      <c r="C1165" s="211"/>
      <c r="D1165" s="211"/>
      <c r="E1165" s="211"/>
      <c r="F1165" s="211"/>
      <c r="G1165" s="211"/>
      <c r="H1165" s="211"/>
      <c r="I1165" s="211"/>
      <c r="J1165" s="211"/>
      <c r="K1165" s="211"/>
      <c r="L1165" s="211"/>
      <c r="M1165" s="211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11" t="s">
        <v>95</v>
      </c>
      <c r="C1167" s="211"/>
      <c r="D1167" s="211"/>
      <c r="E1167" s="211"/>
      <c r="F1167" s="211"/>
      <c r="G1167" s="211"/>
      <c r="H1167" s="211"/>
      <c r="I1167" s="211"/>
      <c r="J1167" s="211"/>
      <c r="K1167" s="211"/>
      <c r="L1167" s="211"/>
      <c r="M1167" s="211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2" t="s">
        <v>93</v>
      </c>
      <c r="C1169" s="222"/>
      <c r="D1169" s="222"/>
      <c r="E1169" s="222"/>
      <c r="F1169" s="222"/>
      <c r="G1169" s="222"/>
      <c r="H1169" s="222"/>
      <c r="I1169" s="222"/>
      <c r="J1169" s="222"/>
    </row>
    <row r="1170" spans="2:14" ht="24.95" customHeight="1" x14ac:dyDescent="0.2">
      <c r="B1170" s="255" t="s">
        <v>36</v>
      </c>
      <c r="C1170" s="220" t="s">
        <v>47</v>
      </c>
      <c r="D1170" s="220"/>
      <c r="E1170" s="220"/>
      <c r="F1170" s="220" t="s">
        <v>48</v>
      </c>
      <c r="G1170" s="220"/>
      <c r="H1170" s="220"/>
      <c r="I1170" s="94" t="s">
        <v>52</v>
      </c>
      <c r="J1170" s="96" t="s">
        <v>53</v>
      </c>
      <c r="M1170" s="2"/>
    </row>
    <row r="1171" spans="2:14" ht="24.95" customHeight="1" x14ac:dyDescent="0.2">
      <c r="B1171" s="256"/>
      <c r="C1171" s="92" t="s">
        <v>66</v>
      </c>
      <c r="D1171" s="92" t="s">
        <v>67</v>
      </c>
      <c r="E1171" s="131" t="s">
        <v>68</v>
      </c>
      <c r="F1171" s="92" t="s">
        <v>69</v>
      </c>
      <c r="G1171" s="92" t="s">
        <v>70</v>
      </c>
      <c r="H1171" s="93" t="s">
        <v>71</v>
      </c>
      <c r="I1171" s="95" t="s">
        <v>85</v>
      </c>
      <c r="J1171" s="97" t="s">
        <v>86</v>
      </c>
      <c r="M1171" s="2"/>
    </row>
    <row r="1172" spans="2:14" ht="24.95" customHeight="1" x14ac:dyDescent="0.2">
      <c r="B1172" s="193" t="s">
        <v>113</v>
      </c>
      <c r="C1172" s="206">
        <v>7164</v>
      </c>
      <c r="D1172" s="206">
        <v>9</v>
      </c>
      <c r="E1172" s="194">
        <v>7173</v>
      </c>
      <c r="F1172" s="206">
        <v>14577</v>
      </c>
      <c r="G1172" s="206">
        <v>36</v>
      </c>
      <c r="H1172" s="195">
        <v>14613</v>
      </c>
      <c r="I1172" s="196">
        <v>0.13888176090000001</v>
      </c>
      <c r="J1172" s="197">
        <v>2.0372229192806</v>
      </c>
      <c r="K1172" s="35"/>
      <c r="M1172" s="2"/>
    </row>
    <row r="1173" spans="2:14" ht="24.95" customHeight="1" x14ac:dyDescent="0.2">
      <c r="B1173" s="193" t="s">
        <v>5</v>
      </c>
      <c r="C1173" s="206">
        <v>3617</v>
      </c>
      <c r="D1173" s="206">
        <v>720</v>
      </c>
      <c r="E1173" s="194">
        <v>4337</v>
      </c>
      <c r="F1173" s="206">
        <v>6927</v>
      </c>
      <c r="G1173" s="206">
        <v>1130</v>
      </c>
      <c r="H1173" s="195">
        <v>8057</v>
      </c>
      <c r="I1173" s="196">
        <v>0.22146761100000001</v>
      </c>
      <c r="J1173" s="197">
        <v>1.8577357620474999</v>
      </c>
      <c r="K1173" s="35"/>
      <c r="M1173" s="2"/>
    </row>
    <row r="1174" spans="2:14" ht="24.95" customHeight="1" x14ac:dyDescent="0.2">
      <c r="B1174" s="193" t="s">
        <v>22</v>
      </c>
      <c r="C1174" s="206">
        <v>3154</v>
      </c>
      <c r="D1174" s="206">
        <v>267</v>
      </c>
      <c r="E1174" s="194">
        <v>3421</v>
      </c>
      <c r="F1174" s="206">
        <v>6634</v>
      </c>
      <c r="G1174" s="206">
        <v>296</v>
      </c>
      <c r="H1174" s="195">
        <v>6930</v>
      </c>
      <c r="I1174" s="196">
        <v>0.1096204331</v>
      </c>
      <c r="J1174" s="197">
        <v>2.0257234726687998</v>
      </c>
      <c r="K1174" s="35"/>
      <c r="M1174" s="2"/>
    </row>
    <row r="1175" spans="2:14" ht="24.95" customHeight="1" x14ac:dyDescent="0.2">
      <c r="B1175" s="193" t="s">
        <v>7</v>
      </c>
      <c r="C1175" s="206">
        <v>717</v>
      </c>
      <c r="D1175" s="206">
        <v>42</v>
      </c>
      <c r="E1175" s="194">
        <v>759</v>
      </c>
      <c r="F1175" s="206">
        <v>1476</v>
      </c>
      <c r="G1175" s="206">
        <v>42</v>
      </c>
      <c r="H1175" s="195">
        <v>1518</v>
      </c>
      <c r="I1175" s="196">
        <v>0.19998092049999999</v>
      </c>
      <c r="J1175" s="197">
        <v>2</v>
      </c>
      <c r="K1175" s="35"/>
      <c r="M1175" s="2"/>
    </row>
    <row r="1176" spans="2:14" ht="24.95" customHeight="1" x14ac:dyDescent="0.2">
      <c r="B1176" s="193" t="s">
        <v>8</v>
      </c>
      <c r="C1176" s="206">
        <v>3233</v>
      </c>
      <c r="D1176" s="206">
        <v>1116</v>
      </c>
      <c r="E1176" s="194">
        <v>4349</v>
      </c>
      <c r="F1176" s="206">
        <v>7613</v>
      </c>
      <c r="G1176" s="206">
        <v>3465</v>
      </c>
      <c r="H1176" s="195">
        <v>11078</v>
      </c>
      <c r="I1176" s="196">
        <v>0.25924384249999999</v>
      </c>
      <c r="J1176" s="197">
        <v>2.5472522418947001</v>
      </c>
      <c r="K1176" s="35"/>
      <c r="M1176" s="2"/>
    </row>
    <row r="1177" spans="2:14" ht="24.95" customHeight="1" x14ac:dyDescent="0.2">
      <c r="B1177" s="193" t="s">
        <v>9</v>
      </c>
      <c r="C1177" s="206">
        <v>7929</v>
      </c>
      <c r="D1177" s="206">
        <v>119</v>
      </c>
      <c r="E1177" s="194">
        <v>8048</v>
      </c>
      <c r="F1177" s="206">
        <v>15278</v>
      </c>
      <c r="G1177" s="206">
        <v>188</v>
      </c>
      <c r="H1177" s="195">
        <v>15466</v>
      </c>
      <c r="I1177" s="196">
        <v>0.1827525666</v>
      </c>
      <c r="J1177" s="197">
        <v>1.9217196819085001</v>
      </c>
      <c r="K1177" s="35"/>
      <c r="M1177" s="2"/>
    </row>
    <row r="1178" spans="2:14" ht="24.95" customHeight="1" x14ac:dyDescent="0.2">
      <c r="B1178" s="193" t="s">
        <v>10</v>
      </c>
      <c r="C1178" s="206">
        <v>1167</v>
      </c>
      <c r="D1178" s="206">
        <v>141</v>
      </c>
      <c r="E1178" s="194">
        <v>1308</v>
      </c>
      <c r="F1178" s="206">
        <v>2677</v>
      </c>
      <c r="G1178" s="206">
        <v>423</v>
      </c>
      <c r="H1178" s="195">
        <v>3100</v>
      </c>
      <c r="I1178" s="196">
        <v>0.17208413</v>
      </c>
      <c r="J1178" s="197">
        <v>2.3700305810398001</v>
      </c>
      <c r="K1178" s="35"/>
      <c r="M1178" s="2"/>
    </row>
    <row r="1179" spans="2:14" ht="24.95" customHeight="1" x14ac:dyDescent="0.2">
      <c r="B1179" s="193" t="s">
        <v>11</v>
      </c>
      <c r="C1179" s="206">
        <v>2088</v>
      </c>
      <c r="D1179" s="206">
        <v>412</v>
      </c>
      <c r="E1179" s="194">
        <v>2500</v>
      </c>
      <c r="F1179" s="206">
        <v>3865</v>
      </c>
      <c r="G1179" s="206">
        <v>1556</v>
      </c>
      <c r="H1179" s="195">
        <v>5421</v>
      </c>
      <c r="I1179" s="196">
        <v>0.16374074259999999</v>
      </c>
      <c r="J1179" s="197">
        <v>2.1684000000000001</v>
      </c>
      <c r="K1179" s="35"/>
      <c r="M1179" s="36"/>
    </row>
    <row r="1180" spans="2:14" ht="24.95" customHeight="1" x14ac:dyDescent="0.2">
      <c r="B1180" s="193" t="s">
        <v>12</v>
      </c>
      <c r="C1180" s="206">
        <v>2896</v>
      </c>
      <c r="D1180" s="206">
        <v>109</v>
      </c>
      <c r="E1180" s="194">
        <v>3005</v>
      </c>
      <c r="F1180" s="206">
        <v>5393</v>
      </c>
      <c r="G1180" s="206">
        <v>190</v>
      </c>
      <c r="H1180" s="195">
        <v>5583</v>
      </c>
      <c r="I1180" s="196">
        <v>0.17095837790000001</v>
      </c>
      <c r="J1180" s="197">
        <v>1.8579034941764001</v>
      </c>
      <c r="K1180" s="35"/>
      <c r="M1180" s="36"/>
    </row>
    <row r="1181" spans="2:14" ht="24.95" customHeight="1" x14ac:dyDescent="0.2">
      <c r="B1181" s="202" t="s">
        <v>14</v>
      </c>
      <c r="C1181" s="184">
        <v>31965</v>
      </c>
      <c r="D1181" s="184">
        <v>2935</v>
      </c>
      <c r="E1181" s="198">
        <v>34900</v>
      </c>
      <c r="F1181" s="184">
        <v>64440</v>
      </c>
      <c r="G1181" s="184">
        <v>7326</v>
      </c>
      <c r="H1181" s="199">
        <v>71766</v>
      </c>
      <c r="I1181" s="200">
        <v>0.16944058749999999</v>
      </c>
      <c r="J1181" s="201">
        <v>2.0563323782234999</v>
      </c>
      <c r="M1181" s="36"/>
    </row>
    <row r="1182" spans="2:14" ht="24.95" customHeight="1" x14ac:dyDescent="0.2">
      <c r="B1182" s="159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26" t="s">
        <v>169</v>
      </c>
      <c r="C1195" s="226"/>
      <c r="D1195" s="226"/>
      <c r="E1195" s="226"/>
      <c r="F1195" s="226"/>
      <c r="G1195" s="226"/>
      <c r="H1195" s="226"/>
      <c r="I1195" s="226"/>
      <c r="J1195" s="226"/>
      <c r="K1195" s="226"/>
      <c r="L1195" s="226"/>
      <c r="M1195" s="226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1" t="s">
        <v>13</v>
      </c>
      <c r="C1197" s="221"/>
      <c r="D1197" s="221"/>
      <c r="E1197" s="221"/>
      <c r="F1197" s="221"/>
      <c r="G1197" s="221"/>
      <c r="H1197" s="221"/>
      <c r="I1197" s="28"/>
      <c r="J1197" s="28"/>
      <c r="K1197" s="28"/>
      <c r="L1197" s="28"/>
    </row>
    <row r="1198" spans="2:13" ht="24.95" customHeight="1" x14ac:dyDescent="0.2">
      <c r="B1198" s="90" t="s">
        <v>35</v>
      </c>
      <c r="C1198" s="216" t="s">
        <v>62</v>
      </c>
      <c r="D1198" s="216"/>
      <c r="E1198" s="216" t="s">
        <v>63</v>
      </c>
      <c r="F1198" s="216"/>
      <c r="G1198" s="216" t="s">
        <v>0</v>
      </c>
      <c r="H1198" s="216"/>
      <c r="I1198" s="28"/>
      <c r="J1198" s="28"/>
      <c r="K1198" s="28"/>
      <c r="L1198" s="28"/>
    </row>
    <row r="1199" spans="2:13" ht="24.95" customHeight="1" x14ac:dyDescent="0.2">
      <c r="B1199" s="191" t="s">
        <v>156</v>
      </c>
      <c r="C1199" s="215">
        <v>25325</v>
      </c>
      <c r="D1199" s="215"/>
      <c r="E1199" s="215">
        <v>2833</v>
      </c>
      <c r="F1199" s="215"/>
      <c r="G1199" s="214">
        <v>28158</v>
      </c>
      <c r="H1199" s="225"/>
      <c r="I1199" s="28"/>
      <c r="J1199" s="28"/>
      <c r="K1199" s="28"/>
      <c r="L1199" s="28"/>
    </row>
    <row r="1200" spans="2:13" ht="24.95" customHeight="1" x14ac:dyDescent="0.2">
      <c r="B1200" s="191" t="s">
        <v>155</v>
      </c>
      <c r="C1200" s="212">
        <v>31965</v>
      </c>
      <c r="D1200" s="212"/>
      <c r="E1200" s="212">
        <v>2935</v>
      </c>
      <c r="F1200" s="212"/>
      <c r="G1200" s="214">
        <v>34900</v>
      </c>
      <c r="H1200" s="225"/>
      <c r="I1200" s="28"/>
      <c r="J1200" s="28"/>
      <c r="K1200" s="28"/>
      <c r="L1200" s="28"/>
    </row>
    <row r="1201" spans="2:12" ht="24.95" customHeight="1" x14ac:dyDescent="0.2">
      <c r="B1201" s="79" t="s">
        <v>43</v>
      </c>
      <c r="C1201" s="217">
        <f>(C1200-C1199)/C1199</f>
        <v>0.26219151036525173</v>
      </c>
      <c r="D1201" s="217"/>
      <c r="E1201" s="217">
        <f>(E1200-E1199)/E1199</f>
        <v>3.6004235792446167E-2</v>
      </c>
      <c r="F1201" s="217"/>
      <c r="G1201" s="217">
        <f>(G1200-G1199)/G1199</f>
        <v>0.23943461893600398</v>
      </c>
      <c r="H1201" s="217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3" t="s">
        <v>15</v>
      </c>
      <c r="C1212" s="223"/>
      <c r="D1212" s="223"/>
      <c r="E1212" s="223"/>
      <c r="F1212" s="223"/>
      <c r="G1212" s="223"/>
      <c r="H1212" s="223"/>
      <c r="I1212" s="223"/>
      <c r="J1212" s="223"/>
    </row>
    <row r="1213" spans="2:12" ht="24.95" customHeight="1" x14ac:dyDescent="0.2">
      <c r="B1213" s="98" t="s">
        <v>35</v>
      </c>
      <c r="C1213" s="218" t="s">
        <v>64</v>
      </c>
      <c r="D1213" s="218"/>
      <c r="E1213" s="218" t="s">
        <v>65</v>
      </c>
      <c r="F1213" s="218"/>
      <c r="G1213" s="218" t="s">
        <v>1</v>
      </c>
      <c r="H1213" s="218"/>
      <c r="I1213" s="218" t="s">
        <v>18</v>
      </c>
      <c r="J1213" s="218"/>
      <c r="L1213" s="29"/>
    </row>
    <row r="1214" spans="2:12" ht="24.95" customHeight="1" x14ac:dyDescent="0.2">
      <c r="B1214" s="191" t="s">
        <v>156</v>
      </c>
      <c r="C1214" s="264">
        <v>52674</v>
      </c>
      <c r="D1214" s="264"/>
      <c r="E1214" s="264">
        <v>7073</v>
      </c>
      <c r="F1214" s="264"/>
      <c r="G1214" s="214">
        <v>59747</v>
      </c>
      <c r="H1214" s="214"/>
      <c r="I1214" s="274">
        <v>0.1764556545</v>
      </c>
      <c r="J1214" s="225"/>
    </row>
    <row r="1215" spans="2:12" ht="24.95" customHeight="1" x14ac:dyDescent="0.2">
      <c r="B1215" s="191" t="s">
        <v>155</v>
      </c>
      <c r="C1215" s="264">
        <v>64440</v>
      </c>
      <c r="D1215" s="264"/>
      <c r="E1215" s="264">
        <v>7326</v>
      </c>
      <c r="F1215" s="264"/>
      <c r="G1215" s="214">
        <v>71766</v>
      </c>
      <c r="H1215" s="214"/>
      <c r="I1215" s="274">
        <v>0.16944058749999999</v>
      </c>
      <c r="J1215" s="225"/>
    </row>
    <row r="1216" spans="2:12" ht="24.95" customHeight="1" x14ac:dyDescent="0.2">
      <c r="B1216" s="76" t="s">
        <v>43</v>
      </c>
      <c r="C1216" s="219">
        <f>(C1215-C1214)/C1214</f>
        <v>0.22337396058776626</v>
      </c>
      <c r="D1216" s="219"/>
      <c r="E1216" s="219">
        <f>(E1215-E1214)/E1214</f>
        <v>3.5769828926905133E-2</v>
      </c>
      <c r="F1216" s="219"/>
      <c r="G1216" s="219">
        <f>(G1215-G1214)/G1214</f>
        <v>0.20116491204579309</v>
      </c>
      <c r="H1216" s="219"/>
      <c r="I1216" s="219">
        <f>(I1215-I1214)/I1214</f>
        <v>-3.9755410615079007E-2</v>
      </c>
      <c r="J1216" s="219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5" customFormat="1" ht="25.5" customHeight="1" x14ac:dyDescent="0.2">
      <c r="B1227" s="242" t="s">
        <v>175</v>
      </c>
      <c r="C1227" s="242"/>
      <c r="D1227" s="242"/>
      <c r="E1227" s="242"/>
      <c r="F1227" s="242"/>
      <c r="G1227" s="242"/>
      <c r="H1227" s="242"/>
      <c r="I1227" s="242"/>
      <c r="J1227" s="242"/>
      <c r="K1227" s="242"/>
      <c r="L1227" s="242"/>
      <c r="M1227" s="242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66" t="s">
        <v>13</v>
      </c>
      <c r="C1229" s="266"/>
      <c r="D1229" s="266"/>
      <c r="E1229" s="266"/>
      <c r="F1229" s="266"/>
      <c r="G1229" s="266"/>
      <c r="H1229" s="266"/>
      <c r="I1229" s="81"/>
      <c r="J1229" s="81"/>
      <c r="K1229" s="81"/>
      <c r="L1229" s="81"/>
      <c r="M1229" s="81"/>
      <c r="N1229" s="81"/>
    </row>
    <row r="1230" spans="2:14" ht="24.95" customHeight="1" x14ac:dyDescent="0.2">
      <c r="B1230" s="69" t="s">
        <v>35</v>
      </c>
      <c r="C1230" s="227" t="s">
        <v>51</v>
      </c>
      <c r="D1230" s="227"/>
      <c r="E1230" s="227" t="s">
        <v>50</v>
      </c>
      <c r="F1230" s="227"/>
      <c r="G1230" s="227" t="s">
        <v>0</v>
      </c>
      <c r="H1230" s="227"/>
    </row>
    <row r="1231" spans="2:14" ht="24.95" customHeight="1" x14ac:dyDescent="0.2">
      <c r="B1231" s="191" t="s">
        <v>159</v>
      </c>
      <c r="C1231" s="264">
        <v>134185</v>
      </c>
      <c r="D1231" s="264"/>
      <c r="E1231" s="264">
        <v>14088</v>
      </c>
      <c r="F1231" s="264"/>
      <c r="G1231" s="214">
        <v>148273</v>
      </c>
      <c r="H1231" s="225"/>
    </row>
    <row r="1232" spans="2:14" ht="24.95" customHeight="1" x14ac:dyDescent="0.2">
      <c r="B1232" s="191" t="s">
        <v>160</v>
      </c>
      <c r="C1232" s="212">
        <v>284939</v>
      </c>
      <c r="D1232" s="212"/>
      <c r="E1232" s="212">
        <v>54211</v>
      </c>
      <c r="F1232" s="212"/>
      <c r="G1232" s="214">
        <v>339150</v>
      </c>
      <c r="H1232" s="225"/>
    </row>
    <row r="1233" spans="2:8" ht="24.95" customHeight="1" x14ac:dyDescent="0.2">
      <c r="B1233" s="79" t="s">
        <v>43</v>
      </c>
      <c r="C1233" s="217">
        <f>(C1232-C1231)/C1231</f>
        <v>1.1234787792972389</v>
      </c>
      <c r="D1233" s="217"/>
      <c r="E1233" s="217">
        <f>(E1232-E1231)/E1231</f>
        <v>2.8480266893810335</v>
      </c>
      <c r="F1233" s="217"/>
      <c r="G1233" s="217">
        <f>(G1232-G1231)/G1231</f>
        <v>1.2873348485563791</v>
      </c>
      <c r="H1233" s="217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3" t="s">
        <v>15</v>
      </c>
      <c r="C1255" s="223"/>
      <c r="D1255" s="223"/>
      <c r="E1255" s="223"/>
      <c r="F1255" s="223"/>
      <c r="G1255" s="223"/>
      <c r="H1255" s="223"/>
      <c r="I1255" s="223"/>
      <c r="J1255" s="223"/>
      <c r="K1255" s="81"/>
    </row>
    <row r="1256" spans="2:12" ht="24.95" customHeight="1" x14ac:dyDescent="0.2">
      <c r="B1256" s="98" t="s">
        <v>35</v>
      </c>
      <c r="C1256" s="218" t="s">
        <v>40</v>
      </c>
      <c r="D1256" s="218"/>
      <c r="E1256" s="218" t="s">
        <v>41</v>
      </c>
      <c r="F1256" s="218"/>
      <c r="G1256" s="218" t="s">
        <v>42</v>
      </c>
      <c r="H1256" s="218"/>
      <c r="I1256" s="218" t="s">
        <v>89</v>
      </c>
      <c r="J1256" s="218"/>
      <c r="L1256" s="29"/>
    </row>
    <row r="1257" spans="2:12" ht="24.95" customHeight="1" x14ac:dyDescent="0.2">
      <c r="B1257" s="191" t="s">
        <v>159</v>
      </c>
      <c r="C1257" s="264">
        <v>326545</v>
      </c>
      <c r="D1257" s="264"/>
      <c r="E1257" s="264">
        <v>52108</v>
      </c>
      <c r="F1257" s="264"/>
      <c r="G1257" s="214">
        <v>378653</v>
      </c>
      <c r="H1257" s="214"/>
      <c r="I1257" s="274">
        <v>0.14011975218530001</v>
      </c>
      <c r="J1257" s="225"/>
    </row>
    <row r="1258" spans="2:12" ht="24.95" customHeight="1" x14ac:dyDescent="0.2">
      <c r="B1258" s="191" t="s">
        <v>160</v>
      </c>
      <c r="C1258" s="212">
        <v>608290</v>
      </c>
      <c r="D1258" s="212"/>
      <c r="E1258" s="212">
        <v>126600</v>
      </c>
      <c r="F1258" s="212"/>
      <c r="G1258" s="214">
        <v>734890</v>
      </c>
      <c r="H1258" s="214"/>
      <c r="I1258" s="213">
        <v>0.18113565817664001</v>
      </c>
      <c r="J1258" s="213"/>
    </row>
    <row r="1259" spans="2:12" ht="24.95" customHeight="1" x14ac:dyDescent="0.2">
      <c r="B1259" s="76" t="s">
        <v>43</v>
      </c>
      <c r="C1259" s="219">
        <f>(C1258-C1257)/C1257</f>
        <v>0.86280604510863745</v>
      </c>
      <c r="D1259" s="219"/>
      <c r="E1259" s="219">
        <f>(E1258-E1257)/E1257</f>
        <v>1.4295693559530207</v>
      </c>
      <c r="F1259" s="219"/>
      <c r="G1259" s="219">
        <f>(G1258-G1257)/G1257</f>
        <v>0.94080068030624342</v>
      </c>
      <c r="H1259" s="219"/>
      <c r="I1259" s="219">
        <f>(I1258-I1257)/I1257</f>
        <v>0.29272037205075063</v>
      </c>
      <c r="J1259" s="219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11" t="s">
        <v>122</v>
      </c>
      <c r="C1289" s="211"/>
      <c r="D1289" s="211"/>
      <c r="E1289" s="211"/>
      <c r="F1289" s="211"/>
      <c r="G1289" s="211"/>
      <c r="H1289" s="211"/>
      <c r="I1289" s="211"/>
      <c r="J1289" s="211"/>
      <c r="K1289" s="211"/>
      <c r="L1289" s="211"/>
      <c r="M1289" s="211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11" t="s">
        <v>123</v>
      </c>
      <c r="C1291" s="211"/>
      <c r="D1291" s="211"/>
      <c r="E1291" s="211"/>
      <c r="F1291" s="211"/>
      <c r="G1291" s="211"/>
      <c r="H1291" s="211"/>
      <c r="I1291" s="211"/>
      <c r="J1291" s="211"/>
      <c r="K1291" s="211"/>
      <c r="L1291" s="211"/>
      <c r="M1291" s="211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2" t="s">
        <v>96</v>
      </c>
      <c r="C1293" s="222"/>
      <c r="D1293" s="222"/>
      <c r="E1293" s="222"/>
      <c r="F1293" s="222"/>
      <c r="G1293" s="222"/>
      <c r="H1293" s="222"/>
      <c r="I1293" s="222"/>
      <c r="J1293" s="222"/>
    </row>
    <row r="1294" spans="2:15" ht="24.95" customHeight="1" x14ac:dyDescent="0.2">
      <c r="B1294" s="255" t="s">
        <v>36</v>
      </c>
      <c r="C1294" s="220" t="s">
        <v>47</v>
      </c>
      <c r="D1294" s="220"/>
      <c r="E1294" s="220"/>
      <c r="F1294" s="220" t="s">
        <v>48</v>
      </c>
      <c r="G1294" s="220"/>
      <c r="H1294" s="220"/>
      <c r="I1294" s="94" t="s">
        <v>52</v>
      </c>
      <c r="J1294" s="96" t="s">
        <v>53</v>
      </c>
      <c r="M1294" s="2"/>
    </row>
    <row r="1295" spans="2:15" ht="24.95" customHeight="1" x14ac:dyDescent="0.2">
      <c r="B1295" s="256"/>
      <c r="C1295" s="92" t="s">
        <v>66</v>
      </c>
      <c r="D1295" s="92" t="s">
        <v>67</v>
      </c>
      <c r="E1295" s="131" t="s">
        <v>68</v>
      </c>
      <c r="F1295" s="92" t="s">
        <v>69</v>
      </c>
      <c r="G1295" s="92" t="s">
        <v>70</v>
      </c>
      <c r="H1295" s="93" t="s">
        <v>71</v>
      </c>
      <c r="I1295" s="95" t="s">
        <v>85</v>
      </c>
      <c r="J1295" s="97" t="s">
        <v>86</v>
      </c>
      <c r="M1295" s="2"/>
    </row>
    <row r="1296" spans="2:15" ht="24.95" customHeight="1" x14ac:dyDescent="0.2">
      <c r="B1296" s="193" t="s">
        <v>113</v>
      </c>
      <c r="C1296" s="206">
        <v>1798</v>
      </c>
      <c r="D1296" s="206">
        <v>69</v>
      </c>
      <c r="E1296" s="194">
        <v>1867</v>
      </c>
      <c r="F1296" s="206">
        <v>2396</v>
      </c>
      <c r="G1296" s="206">
        <v>152</v>
      </c>
      <c r="H1296" s="195">
        <v>2548</v>
      </c>
      <c r="I1296" s="196">
        <v>0.1039117623</v>
      </c>
      <c r="J1296" s="197">
        <v>1.3647562935190001</v>
      </c>
      <c r="K1296" s="35"/>
      <c r="M1296" s="2"/>
    </row>
    <row r="1297" spans="2:14" ht="24.95" customHeight="1" x14ac:dyDescent="0.2">
      <c r="B1297" s="193" t="s">
        <v>5</v>
      </c>
      <c r="C1297" s="206">
        <v>3833</v>
      </c>
      <c r="D1297" s="206">
        <v>1270</v>
      </c>
      <c r="E1297" s="194">
        <v>5103</v>
      </c>
      <c r="F1297" s="206">
        <v>6562</v>
      </c>
      <c r="G1297" s="206">
        <v>1944</v>
      </c>
      <c r="H1297" s="195">
        <v>8506</v>
      </c>
      <c r="I1297" s="196">
        <v>0.32321304449999999</v>
      </c>
      <c r="J1297" s="197">
        <v>1.6668626298256</v>
      </c>
      <c r="K1297" s="35"/>
      <c r="M1297" s="2"/>
    </row>
    <row r="1298" spans="2:14" ht="24.95" customHeight="1" x14ac:dyDescent="0.2">
      <c r="B1298" s="193" t="s">
        <v>22</v>
      </c>
      <c r="C1298" s="206">
        <v>3480</v>
      </c>
      <c r="D1298" s="206">
        <v>440</v>
      </c>
      <c r="E1298" s="194">
        <v>3920</v>
      </c>
      <c r="F1298" s="206">
        <v>7674</v>
      </c>
      <c r="G1298" s="206">
        <v>810</v>
      </c>
      <c r="H1298" s="195">
        <v>8484</v>
      </c>
      <c r="I1298" s="196">
        <v>0.28601246769999999</v>
      </c>
      <c r="J1298" s="197">
        <v>2.1642857142856999</v>
      </c>
      <c r="K1298" s="35"/>
      <c r="M1298" s="2"/>
    </row>
    <row r="1299" spans="2:14" ht="24.95" customHeight="1" x14ac:dyDescent="0.2">
      <c r="B1299" s="193" t="s">
        <v>7</v>
      </c>
      <c r="C1299" s="206">
        <v>502</v>
      </c>
      <c r="D1299" s="206">
        <v>109</v>
      </c>
      <c r="E1299" s="194">
        <v>611</v>
      </c>
      <c r="F1299" s="206">
        <v>1846</v>
      </c>
      <c r="G1299" s="206">
        <v>220</v>
      </c>
      <c r="H1299" s="195">
        <v>2066</v>
      </c>
      <c r="I1299" s="196">
        <v>0.34857992209999999</v>
      </c>
      <c r="J1299" s="197">
        <v>3.3813420621931001</v>
      </c>
      <c r="K1299" s="35"/>
      <c r="M1299" s="2"/>
    </row>
    <row r="1300" spans="2:14" ht="24.95" customHeight="1" x14ac:dyDescent="0.2">
      <c r="B1300" s="193" t="s">
        <v>8</v>
      </c>
      <c r="C1300" s="206">
        <v>3480</v>
      </c>
      <c r="D1300" s="206">
        <v>1128</v>
      </c>
      <c r="E1300" s="194">
        <v>4608</v>
      </c>
      <c r="F1300" s="206">
        <v>7618</v>
      </c>
      <c r="G1300" s="206">
        <v>2693</v>
      </c>
      <c r="H1300" s="195">
        <v>10311</v>
      </c>
      <c r="I1300" s="196">
        <v>0.17095024149999999</v>
      </c>
      <c r="J1300" s="197">
        <v>2.2376302083333002</v>
      </c>
      <c r="K1300" s="35"/>
      <c r="M1300" s="2"/>
    </row>
    <row r="1301" spans="2:14" ht="24.95" customHeight="1" x14ac:dyDescent="0.2">
      <c r="B1301" s="193" t="s">
        <v>9</v>
      </c>
      <c r="C1301" s="206">
        <v>4191</v>
      </c>
      <c r="D1301" s="206">
        <v>1341</v>
      </c>
      <c r="E1301" s="194">
        <v>5532</v>
      </c>
      <c r="F1301" s="206">
        <v>7790</v>
      </c>
      <c r="G1301" s="206">
        <v>1597</v>
      </c>
      <c r="H1301" s="195">
        <v>9387</v>
      </c>
      <c r="I1301" s="196">
        <v>0.27233857369999998</v>
      </c>
      <c r="J1301" s="197">
        <v>1.6968546637744</v>
      </c>
      <c r="K1301" s="35"/>
      <c r="M1301" s="2"/>
    </row>
    <row r="1302" spans="2:14" ht="24.95" customHeight="1" x14ac:dyDescent="0.2">
      <c r="B1302" s="193" t="s">
        <v>10</v>
      </c>
      <c r="C1302" s="206">
        <v>1152</v>
      </c>
      <c r="D1302" s="206">
        <v>63</v>
      </c>
      <c r="E1302" s="194">
        <v>1215</v>
      </c>
      <c r="F1302" s="206">
        <v>3232</v>
      </c>
      <c r="G1302" s="206">
        <v>195</v>
      </c>
      <c r="H1302" s="195">
        <v>3427</v>
      </c>
      <c r="I1302" s="196">
        <v>0.2193798881</v>
      </c>
      <c r="J1302" s="197">
        <v>2.8205761316871998</v>
      </c>
      <c r="K1302" s="35"/>
      <c r="M1302" s="2"/>
    </row>
    <row r="1303" spans="2:14" ht="24.95" customHeight="1" x14ac:dyDescent="0.2">
      <c r="B1303" s="193" t="s">
        <v>11</v>
      </c>
      <c r="C1303" s="206">
        <v>1497</v>
      </c>
      <c r="D1303" s="206">
        <v>142</v>
      </c>
      <c r="E1303" s="194">
        <v>1639</v>
      </c>
      <c r="F1303" s="206">
        <v>1865</v>
      </c>
      <c r="G1303" s="206">
        <v>367</v>
      </c>
      <c r="H1303" s="195">
        <v>2232</v>
      </c>
      <c r="I1303" s="196">
        <v>0.16595744679999999</v>
      </c>
      <c r="J1303" s="197">
        <v>1.3618059792556001</v>
      </c>
      <c r="K1303" s="35"/>
      <c r="M1303" s="36"/>
    </row>
    <row r="1304" spans="2:14" ht="24.95" customHeight="1" x14ac:dyDescent="0.2">
      <c r="B1304" s="193" t="s">
        <v>12</v>
      </c>
      <c r="C1304" s="206">
        <v>482</v>
      </c>
      <c r="D1304" s="206">
        <v>63</v>
      </c>
      <c r="E1304" s="194">
        <v>545</v>
      </c>
      <c r="F1304" s="206">
        <v>687</v>
      </c>
      <c r="G1304" s="206">
        <v>63</v>
      </c>
      <c r="H1304" s="195">
        <v>750</v>
      </c>
      <c r="I1304" s="196">
        <v>8.1152363599999999E-2</v>
      </c>
      <c r="J1304" s="197">
        <v>1.3761467889907999</v>
      </c>
      <c r="K1304" s="35"/>
      <c r="M1304" s="36"/>
    </row>
    <row r="1305" spans="2:14" ht="24.95" customHeight="1" x14ac:dyDescent="0.2">
      <c r="B1305" s="202" t="s">
        <v>14</v>
      </c>
      <c r="C1305" s="184">
        <v>20415</v>
      </c>
      <c r="D1305" s="184">
        <v>4625</v>
      </c>
      <c r="E1305" s="198">
        <v>25040</v>
      </c>
      <c r="F1305" s="184">
        <v>39670</v>
      </c>
      <c r="G1305" s="184">
        <v>8041</v>
      </c>
      <c r="H1305" s="199">
        <v>47711</v>
      </c>
      <c r="I1305" s="200">
        <v>0.2173383334</v>
      </c>
      <c r="J1305" s="201">
        <v>1.9053913738018999</v>
      </c>
      <c r="M1305" s="36"/>
    </row>
    <row r="1306" spans="2:14" ht="24.95" customHeight="1" x14ac:dyDescent="0.2">
      <c r="B1306" s="159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26" t="s">
        <v>170</v>
      </c>
      <c r="C1319" s="226"/>
      <c r="D1319" s="226"/>
      <c r="E1319" s="226"/>
      <c r="F1319" s="226"/>
      <c r="G1319" s="226"/>
      <c r="H1319" s="226"/>
      <c r="I1319" s="226"/>
      <c r="J1319" s="226"/>
      <c r="K1319" s="226"/>
      <c r="L1319" s="226"/>
      <c r="M1319" s="226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1" t="s">
        <v>13</v>
      </c>
      <c r="C1321" s="221"/>
      <c r="D1321" s="221"/>
      <c r="E1321" s="221"/>
      <c r="F1321" s="221"/>
      <c r="G1321" s="221"/>
      <c r="H1321" s="221"/>
      <c r="I1321" s="28"/>
      <c r="J1321" s="28"/>
      <c r="K1321" s="28"/>
      <c r="L1321" s="28"/>
    </row>
    <row r="1322" spans="2:13" ht="24.95" customHeight="1" x14ac:dyDescent="0.2">
      <c r="B1322" s="90" t="s">
        <v>35</v>
      </c>
      <c r="C1322" s="216" t="s">
        <v>62</v>
      </c>
      <c r="D1322" s="216"/>
      <c r="E1322" s="216" t="s">
        <v>63</v>
      </c>
      <c r="F1322" s="216"/>
      <c r="G1322" s="216" t="s">
        <v>0</v>
      </c>
      <c r="H1322" s="216"/>
      <c r="I1322" s="28"/>
      <c r="J1322" s="28"/>
      <c r="K1322" s="28"/>
      <c r="L1322" s="28"/>
    </row>
    <row r="1323" spans="2:13" ht="24.95" customHeight="1" x14ac:dyDescent="0.2">
      <c r="B1323" s="191" t="s">
        <v>156</v>
      </c>
      <c r="C1323" s="264">
        <v>19719</v>
      </c>
      <c r="D1323" s="264"/>
      <c r="E1323" s="264">
        <v>2613</v>
      </c>
      <c r="F1323" s="264"/>
      <c r="G1323" s="214">
        <v>22332</v>
      </c>
      <c r="H1323" s="225"/>
      <c r="I1323" s="28"/>
      <c r="J1323" s="28"/>
      <c r="K1323" s="28"/>
      <c r="L1323" s="28"/>
    </row>
    <row r="1324" spans="2:13" ht="24.95" customHeight="1" x14ac:dyDescent="0.2">
      <c r="B1324" s="191" t="s">
        <v>155</v>
      </c>
      <c r="C1324" s="264">
        <v>20415</v>
      </c>
      <c r="D1324" s="264"/>
      <c r="E1324" s="264">
        <v>4625</v>
      </c>
      <c r="F1324" s="264"/>
      <c r="G1324" s="214">
        <v>25040</v>
      </c>
      <c r="H1324" s="225"/>
      <c r="I1324" s="28"/>
      <c r="J1324" s="28"/>
      <c r="K1324" s="28"/>
      <c r="L1324" s="28"/>
    </row>
    <row r="1325" spans="2:13" ht="24.95" customHeight="1" x14ac:dyDescent="0.2">
      <c r="B1325" s="79" t="s">
        <v>43</v>
      </c>
      <c r="C1325" s="217">
        <f>(C1324-C1323)/C1323</f>
        <v>3.5295907500380343E-2</v>
      </c>
      <c r="D1325" s="217"/>
      <c r="E1325" s="217">
        <f>(E1324-E1323)/E1323</f>
        <v>0.76999617298124756</v>
      </c>
      <c r="F1325" s="217"/>
      <c r="G1325" s="217">
        <f>(G1324-G1323)/G1323</f>
        <v>0.12126097080422711</v>
      </c>
      <c r="H1325" s="217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3" t="s">
        <v>15</v>
      </c>
      <c r="C1336" s="223"/>
      <c r="D1336" s="223"/>
      <c r="E1336" s="223"/>
      <c r="F1336" s="223"/>
      <c r="G1336" s="223"/>
      <c r="H1336" s="223"/>
      <c r="I1336" s="223"/>
      <c r="J1336" s="223"/>
    </row>
    <row r="1337" spans="2:12" ht="24.95" customHeight="1" x14ac:dyDescent="0.2">
      <c r="B1337" s="98" t="s">
        <v>35</v>
      </c>
      <c r="C1337" s="218" t="s">
        <v>64</v>
      </c>
      <c r="D1337" s="218"/>
      <c r="E1337" s="218" t="s">
        <v>65</v>
      </c>
      <c r="F1337" s="218"/>
      <c r="G1337" s="218" t="s">
        <v>1</v>
      </c>
      <c r="H1337" s="218"/>
      <c r="I1337" s="218" t="s">
        <v>18</v>
      </c>
      <c r="J1337" s="218"/>
      <c r="L1337" s="29"/>
    </row>
    <row r="1338" spans="2:12" ht="24.95" customHeight="1" x14ac:dyDescent="0.2">
      <c r="B1338" s="191" t="s">
        <v>156</v>
      </c>
      <c r="C1338" s="264">
        <v>38536</v>
      </c>
      <c r="D1338" s="264"/>
      <c r="E1338" s="264">
        <v>5471</v>
      </c>
      <c r="F1338" s="264"/>
      <c r="G1338" s="214">
        <v>44007</v>
      </c>
      <c r="H1338" s="214"/>
      <c r="I1338" s="274">
        <v>0.23242487849999999</v>
      </c>
      <c r="J1338" s="225"/>
    </row>
    <row r="1339" spans="2:12" ht="24.95" customHeight="1" x14ac:dyDescent="0.2">
      <c r="B1339" s="191" t="s">
        <v>155</v>
      </c>
      <c r="C1339" s="264">
        <v>39670</v>
      </c>
      <c r="D1339" s="264"/>
      <c r="E1339" s="264">
        <v>8041</v>
      </c>
      <c r="F1339" s="264"/>
      <c r="G1339" s="214">
        <v>47711</v>
      </c>
      <c r="H1339" s="214"/>
      <c r="I1339" s="274">
        <v>0.2173383334</v>
      </c>
      <c r="J1339" s="225"/>
    </row>
    <row r="1340" spans="2:12" ht="24.95" customHeight="1" x14ac:dyDescent="0.2">
      <c r="B1340" s="76" t="s">
        <v>43</v>
      </c>
      <c r="C1340" s="219">
        <f>(C1339-C1338)/C1338</f>
        <v>2.9427029271330705E-2</v>
      </c>
      <c r="D1340" s="219"/>
      <c r="E1340" s="219">
        <f>(E1339-E1338)/E1338</f>
        <v>0.46974958874063244</v>
      </c>
      <c r="F1340" s="219"/>
      <c r="G1340" s="219">
        <f>(G1339-G1338)/G1338</f>
        <v>8.4168427750130656E-2</v>
      </c>
      <c r="H1340" s="219"/>
      <c r="I1340" s="219">
        <f>(I1339-I1338)/I1338</f>
        <v>-6.4909338438139647E-2</v>
      </c>
      <c r="J1340" s="219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5" customFormat="1" ht="25.5" customHeight="1" x14ac:dyDescent="0.2">
      <c r="B1351" s="242" t="s">
        <v>171</v>
      </c>
      <c r="C1351" s="242"/>
      <c r="D1351" s="242"/>
      <c r="E1351" s="242"/>
      <c r="F1351" s="242"/>
      <c r="G1351" s="242"/>
      <c r="H1351" s="242"/>
      <c r="I1351" s="242"/>
      <c r="J1351" s="242"/>
      <c r="K1351" s="242"/>
      <c r="L1351" s="242"/>
      <c r="M1351" s="242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66" t="s">
        <v>13</v>
      </c>
      <c r="C1353" s="266"/>
      <c r="D1353" s="266"/>
      <c r="E1353" s="266"/>
      <c r="F1353" s="266"/>
      <c r="G1353" s="266"/>
      <c r="H1353" s="266"/>
      <c r="I1353" s="81"/>
      <c r="J1353" s="81"/>
      <c r="K1353" s="81"/>
      <c r="L1353" s="81"/>
      <c r="M1353" s="81"/>
      <c r="N1353" s="81"/>
    </row>
    <row r="1354" spans="2:14" ht="24.95" customHeight="1" x14ac:dyDescent="0.2">
      <c r="B1354" s="69" t="s">
        <v>35</v>
      </c>
      <c r="C1354" s="227" t="s">
        <v>51</v>
      </c>
      <c r="D1354" s="227"/>
      <c r="E1354" s="227" t="s">
        <v>50</v>
      </c>
      <c r="F1354" s="227"/>
      <c r="G1354" s="227" t="s">
        <v>0</v>
      </c>
      <c r="H1354" s="227"/>
    </row>
    <row r="1355" spans="2:14" ht="24.95" customHeight="1" x14ac:dyDescent="0.2">
      <c r="B1355" s="191" t="s">
        <v>159</v>
      </c>
      <c r="C1355" s="264">
        <v>109537</v>
      </c>
      <c r="D1355" s="264"/>
      <c r="E1355" s="264">
        <v>11131</v>
      </c>
      <c r="F1355" s="264"/>
      <c r="G1355" s="214">
        <v>120668</v>
      </c>
      <c r="H1355" s="214"/>
    </row>
    <row r="1356" spans="2:14" ht="24.95" customHeight="1" x14ac:dyDescent="0.2">
      <c r="B1356" s="191" t="s">
        <v>160</v>
      </c>
      <c r="C1356" s="212">
        <v>175313</v>
      </c>
      <c r="D1356" s="212"/>
      <c r="E1356" s="212">
        <v>31215</v>
      </c>
      <c r="F1356" s="212"/>
      <c r="G1356" s="214">
        <v>206528</v>
      </c>
      <c r="H1356" s="214"/>
    </row>
    <row r="1357" spans="2:14" ht="24.95" customHeight="1" x14ac:dyDescent="0.2">
      <c r="B1357" s="79" t="s">
        <v>43</v>
      </c>
      <c r="C1357" s="217">
        <f>(C1356-C1355)/C1355</f>
        <v>0.60049115823876864</v>
      </c>
      <c r="D1357" s="217"/>
      <c r="E1357" s="217">
        <f>(E1356-E1355)/E1355</f>
        <v>1.8043302488545503</v>
      </c>
      <c r="F1357" s="217"/>
      <c r="G1357" s="217">
        <f>(G1356-G1355)/G1355</f>
        <v>0.71153909901548051</v>
      </c>
      <c r="H1357" s="217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3" t="s">
        <v>15</v>
      </c>
      <c r="C1379" s="223"/>
      <c r="D1379" s="223"/>
      <c r="E1379" s="223"/>
      <c r="F1379" s="223"/>
      <c r="G1379" s="223"/>
      <c r="H1379" s="223"/>
      <c r="I1379" s="223"/>
      <c r="J1379" s="223"/>
    </row>
    <row r="1380" spans="2:12" ht="24.95" customHeight="1" x14ac:dyDescent="0.2">
      <c r="B1380" s="98" t="s">
        <v>35</v>
      </c>
      <c r="C1380" s="218" t="s">
        <v>40</v>
      </c>
      <c r="D1380" s="218"/>
      <c r="E1380" s="218" t="s">
        <v>41</v>
      </c>
      <c r="F1380" s="218"/>
      <c r="G1380" s="218" t="s">
        <v>42</v>
      </c>
      <c r="H1380" s="218"/>
      <c r="I1380" s="218" t="s">
        <v>89</v>
      </c>
      <c r="J1380" s="218"/>
      <c r="L1380" s="29"/>
    </row>
    <row r="1381" spans="2:12" ht="24.95" customHeight="1" x14ac:dyDescent="0.2">
      <c r="B1381" s="191" t="s">
        <v>159</v>
      </c>
      <c r="C1381" s="264">
        <v>262094</v>
      </c>
      <c r="D1381" s="264"/>
      <c r="E1381" s="264">
        <v>26790</v>
      </c>
      <c r="F1381" s="264"/>
      <c r="G1381" s="214">
        <v>288884</v>
      </c>
      <c r="H1381" s="214"/>
      <c r="I1381" s="274">
        <v>0.19431571832440001</v>
      </c>
      <c r="J1381" s="225"/>
    </row>
    <row r="1382" spans="2:12" ht="24.95" customHeight="1" x14ac:dyDescent="0.2">
      <c r="B1382" s="191" t="s">
        <v>160</v>
      </c>
      <c r="C1382" s="212">
        <v>398126</v>
      </c>
      <c r="D1382" s="212"/>
      <c r="E1382" s="212">
        <v>62547</v>
      </c>
      <c r="F1382" s="212"/>
      <c r="G1382" s="214">
        <v>460673</v>
      </c>
      <c r="H1382" s="214"/>
      <c r="I1382" s="213">
        <v>0.23256689561473001</v>
      </c>
      <c r="J1382" s="213"/>
    </row>
    <row r="1383" spans="2:12" ht="24.95" customHeight="1" x14ac:dyDescent="0.2">
      <c r="B1383" s="76" t="s">
        <v>43</v>
      </c>
      <c r="C1383" s="219">
        <f>(C1382-C1381)/C1381</f>
        <v>0.51901989362595102</v>
      </c>
      <c r="D1383" s="219"/>
      <c r="E1383" s="219">
        <f>(E1382-E1381)/E1381</f>
        <v>1.3347144456886899</v>
      </c>
      <c r="F1383" s="219"/>
      <c r="G1383" s="219">
        <f>(G1382-G1381)/G1381</f>
        <v>0.59466429431882695</v>
      </c>
      <c r="H1383" s="219"/>
      <c r="I1383" s="219">
        <f>(I1382-I1381)/I1381</f>
        <v>0.19685065943287022</v>
      </c>
      <c r="J1383" s="219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76" t="s">
        <v>39</v>
      </c>
      <c r="C1413" s="276"/>
      <c r="D1413" s="276"/>
      <c r="E1413" s="276"/>
      <c r="F1413" s="276"/>
      <c r="G1413" s="276"/>
      <c r="H1413" s="276"/>
      <c r="I1413" s="276"/>
      <c r="J1413" s="276"/>
      <c r="K1413" s="276"/>
      <c r="L1413" s="276"/>
      <c r="M1413" s="276"/>
    </row>
    <row r="1414" spans="2:15" ht="15" customHeight="1" x14ac:dyDescent="0.2"/>
    <row r="1415" spans="2:15" ht="25.5" customHeight="1" x14ac:dyDescent="0.2">
      <c r="B1415" s="231" t="s">
        <v>84</v>
      </c>
      <c r="C1415" s="231"/>
      <c r="D1415" s="231"/>
      <c r="E1415" s="231"/>
      <c r="F1415" s="231"/>
      <c r="G1415" s="231"/>
      <c r="H1415" s="231"/>
      <c r="I1415" s="231"/>
      <c r="J1415" s="231"/>
      <c r="K1415" s="231"/>
      <c r="L1415" s="231"/>
      <c r="M1415" s="231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8"/>
      <c r="C1417" s="138"/>
      <c r="D1417" s="138"/>
      <c r="E1417" s="141"/>
      <c r="F1417" s="141"/>
      <c r="G1417" s="141"/>
      <c r="M1417" s="24"/>
      <c r="N1417" s="24"/>
    </row>
    <row r="1418" spans="2:15" ht="24.95" customHeight="1" x14ac:dyDescent="0.2">
      <c r="B1418" s="275" t="s">
        <v>172</v>
      </c>
      <c r="C1418" s="275"/>
      <c r="D1418" s="275"/>
      <c r="E1418" s="142" t="s">
        <v>152</v>
      </c>
      <c r="F1418" s="142" t="s">
        <v>153</v>
      </c>
      <c r="G1418" s="143" t="s">
        <v>43</v>
      </c>
      <c r="M1418" s="121"/>
      <c r="N1418" s="122"/>
    </row>
    <row r="1419" spans="2:15" ht="24.95" customHeight="1" x14ac:dyDescent="0.2">
      <c r="B1419" s="241" t="s">
        <v>59</v>
      </c>
      <c r="C1419" s="247" t="s">
        <v>23</v>
      </c>
      <c r="D1419" s="247"/>
      <c r="E1419" s="209">
        <v>1852</v>
      </c>
      <c r="F1419" s="205">
        <f>I1487</f>
        <v>1861</v>
      </c>
      <c r="G1419" s="170">
        <f>(F1419-E1419)/E1419</f>
        <v>4.8596112311015119E-3</v>
      </c>
      <c r="M1419" s="123"/>
      <c r="N1419" s="42"/>
    </row>
    <row r="1420" spans="2:15" ht="24.95" customHeight="1" x14ac:dyDescent="0.2">
      <c r="B1420" s="237"/>
      <c r="C1420" s="234" t="s">
        <v>29</v>
      </c>
      <c r="D1420" s="234"/>
      <c r="E1420" s="210">
        <v>70491</v>
      </c>
      <c r="F1420" s="206">
        <f>J1487</f>
        <v>71119</v>
      </c>
      <c r="G1420" s="171">
        <f t="shared" ref="G1420:G1432" si="4">(F1420-E1420)/E1420</f>
        <v>8.9089387297669204E-3</v>
      </c>
      <c r="M1420" s="123"/>
      <c r="N1420" s="42"/>
    </row>
    <row r="1421" spans="2:15" ht="24.95" customHeight="1" x14ac:dyDescent="0.2">
      <c r="B1421" s="237" t="s">
        <v>114</v>
      </c>
      <c r="C1421" s="234" t="s">
        <v>23</v>
      </c>
      <c r="D1421" s="234"/>
      <c r="E1421" s="210">
        <v>122</v>
      </c>
      <c r="F1421" s="206">
        <f>I1515</f>
        <v>119</v>
      </c>
      <c r="G1421" s="171">
        <f t="shared" si="4"/>
        <v>-2.4590163934426229E-2</v>
      </c>
      <c r="M1421" s="124"/>
      <c r="N1421" s="28"/>
    </row>
    <row r="1422" spans="2:15" ht="24.95" customHeight="1" x14ac:dyDescent="0.2">
      <c r="B1422" s="237"/>
      <c r="C1422" s="234" t="s">
        <v>29</v>
      </c>
      <c r="D1422" s="234"/>
      <c r="E1422" s="210">
        <v>42780</v>
      </c>
      <c r="F1422" s="206">
        <f>J1515</f>
        <v>37677</v>
      </c>
      <c r="G1422" s="171">
        <f t="shared" si="4"/>
        <v>-0.11928471248246844</v>
      </c>
      <c r="K1422" s="5"/>
      <c r="L1422" s="5"/>
      <c r="M1422" s="124"/>
      <c r="N1422" s="28"/>
    </row>
    <row r="1423" spans="2:15" ht="24.95" customHeight="1" x14ac:dyDescent="0.2">
      <c r="B1423" s="237" t="s">
        <v>20</v>
      </c>
      <c r="C1423" s="234" t="s">
        <v>23</v>
      </c>
      <c r="D1423" s="234"/>
      <c r="E1423" s="210">
        <v>4156</v>
      </c>
      <c r="F1423" s="206">
        <f>K1549</f>
        <v>4222</v>
      </c>
      <c r="G1423" s="171">
        <f t="shared" si="4"/>
        <v>1.5880654475457171E-2</v>
      </c>
    </row>
    <row r="1424" spans="2:15" ht="24.95" customHeight="1" x14ac:dyDescent="0.2">
      <c r="B1424" s="237"/>
      <c r="C1424" s="234" t="s">
        <v>29</v>
      </c>
      <c r="D1424" s="234"/>
      <c r="E1424" s="210">
        <v>37149</v>
      </c>
      <c r="F1424" s="206">
        <f>L1549</f>
        <v>37954</v>
      </c>
      <c r="G1424" s="171">
        <f t="shared" si="4"/>
        <v>2.1669493122291314E-2</v>
      </c>
      <c r="L1424" s="55"/>
    </row>
    <row r="1425" spans="2:13" ht="24.95" customHeight="1" x14ac:dyDescent="0.2">
      <c r="B1425" s="237" t="s">
        <v>58</v>
      </c>
      <c r="C1425" s="234" t="s">
        <v>23</v>
      </c>
      <c r="D1425" s="234"/>
      <c r="E1425" s="210">
        <v>324</v>
      </c>
      <c r="F1425" s="206">
        <f>K1611</f>
        <v>342</v>
      </c>
      <c r="G1425" s="171">
        <f t="shared" si="4"/>
        <v>5.5555555555555552E-2</v>
      </c>
      <c r="L1425" s="55"/>
      <c r="M1425" s="55"/>
    </row>
    <row r="1426" spans="2:13" ht="24.95" customHeight="1" x14ac:dyDescent="0.2">
      <c r="B1426" s="237"/>
      <c r="C1426" s="234" t="s">
        <v>29</v>
      </c>
      <c r="D1426" s="234"/>
      <c r="E1426" s="210">
        <v>13461</v>
      </c>
      <c r="F1426" s="206">
        <f>L1611</f>
        <v>13675</v>
      </c>
      <c r="G1426" s="171">
        <f t="shared" si="4"/>
        <v>1.589777876829359E-2</v>
      </c>
    </row>
    <row r="1427" spans="2:13" ht="24.95" customHeight="1" x14ac:dyDescent="0.2">
      <c r="B1427" s="237" t="s">
        <v>107</v>
      </c>
      <c r="C1427" s="234" t="s">
        <v>23</v>
      </c>
      <c r="D1427" s="234"/>
      <c r="E1427" s="210">
        <v>2684</v>
      </c>
      <c r="F1427" s="206">
        <f>M1639</f>
        <v>3298</v>
      </c>
      <c r="G1427" s="171">
        <f t="shared" si="4"/>
        <v>0.22876304023845007</v>
      </c>
    </row>
    <row r="1428" spans="2:13" ht="24.95" customHeight="1" x14ac:dyDescent="0.2">
      <c r="B1428" s="237"/>
      <c r="C1428" s="234" t="s">
        <v>29</v>
      </c>
      <c r="D1428" s="234"/>
      <c r="E1428" s="210">
        <v>17968</v>
      </c>
      <c r="F1428" s="206">
        <f>M1640</f>
        <v>21734</v>
      </c>
      <c r="G1428" s="171">
        <f t="shared" si="4"/>
        <v>0.20959483526268924</v>
      </c>
    </row>
    <row r="1429" spans="2:13" ht="24.95" customHeight="1" x14ac:dyDescent="0.2">
      <c r="B1429" s="237" t="s">
        <v>108</v>
      </c>
      <c r="C1429" s="234" t="s">
        <v>23</v>
      </c>
      <c r="D1429" s="234"/>
      <c r="E1429" s="210">
        <v>428</v>
      </c>
      <c r="F1429" s="206">
        <f>M1673</f>
        <v>468</v>
      </c>
      <c r="G1429" s="171">
        <f t="shared" si="4"/>
        <v>9.3457943925233641E-2</v>
      </c>
    </row>
    <row r="1430" spans="2:13" ht="24.95" customHeight="1" x14ac:dyDescent="0.2">
      <c r="B1430" s="237"/>
      <c r="C1430" s="234" t="s">
        <v>29</v>
      </c>
      <c r="D1430" s="234"/>
      <c r="E1430" s="210">
        <v>7877</v>
      </c>
      <c r="F1430" s="206">
        <f>M1674</f>
        <v>8585</v>
      </c>
      <c r="G1430" s="171">
        <f t="shared" si="4"/>
        <v>8.9881934746730993E-2</v>
      </c>
    </row>
    <row r="1431" spans="2:13" ht="24.95" customHeight="1" x14ac:dyDescent="0.2">
      <c r="B1431" s="238" t="s">
        <v>14</v>
      </c>
      <c r="C1431" s="235" t="s">
        <v>23</v>
      </c>
      <c r="D1431" s="235"/>
      <c r="E1431" s="134">
        <v>9566</v>
      </c>
      <c r="F1431" s="208">
        <f>SUM(F1419,F1421,F1423,F1425,F1427,F1429)</f>
        <v>10310</v>
      </c>
      <c r="G1431" s="140">
        <f t="shared" si="4"/>
        <v>7.7775454735521637E-2</v>
      </c>
    </row>
    <row r="1432" spans="2:13" ht="24.95" customHeight="1" x14ac:dyDescent="0.2">
      <c r="B1432" s="239"/>
      <c r="C1432" s="236" t="s">
        <v>29</v>
      </c>
      <c r="D1432" s="236"/>
      <c r="E1432" s="73">
        <v>189726</v>
      </c>
      <c r="F1432" s="179">
        <f>SUM(F1420,F1422,F1424,F1426,F1428,F1430)</f>
        <v>190744</v>
      </c>
      <c r="G1432" s="139">
        <f t="shared" si="4"/>
        <v>5.3656325437736524E-3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31" t="s">
        <v>80</v>
      </c>
      <c r="C1474" s="231"/>
      <c r="D1474" s="231"/>
      <c r="E1474" s="231"/>
      <c r="F1474" s="231"/>
      <c r="G1474" s="231"/>
      <c r="H1474" s="231"/>
      <c r="I1474" s="231"/>
      <c r="J1474" s="231"/>
      <c r="K1474" s="231"/>
      <c r="L1474" s="231"/>
      <c r="M1474" s="231"/>
    </row>
    <row r="1475" spans="2:13" ht="15" customHeight="1" x14ac:dyDescent="0.2"/>
    <row r="1476" spans="2:13" ht="24.95" customHeight="1" x14ac:dyDescent="0.2">
      <c r="B1476" s="255" t="s">
        <v>36</v>
      </c>
      <c r="C1476" s="240" t="s">
        <v>19</v>
      </c>
      <c r="D1476" s="240"/>
      <c r="E1476" s="240" t="s">
        <v>150</v>
      </c>
      <c r="F1476" s="240"/>
      <c r="G1476" s="240" t="s">
        <v>17</v>
      </c>
      <c r="H1476" s="240"/>
      <c r="I1476" s="240" t="s">
        <v>14</v>
      </c>
      <c r="J1476" s="240"/>
    </row>
    <row r="1477" spans="2:13" ht="24.95" customHeight="1" x14ac:dyDescent="0.2">
      <c r="B1477" s="256"/>
      <c r="C1477" s="107" t="s">
        <v>23</v>
      </c>
      <c r="D1477" s="108" t="s">
        <v>29</v>
      </c>
      <c r="E1477" s="107" t="s">
        <v>23</v>
      </c>
      <c r="F1477" s="108" t="s">
        <v>29</v>
      </c>
      <c r="G1477" s="107" t="s">
        <v>23</v>
      </c>
      <c r="H1477" s="108" t="s">
        <v>29</v>
      </c>
      <c r="I1477" s="107" t="s">
        <v>23</v>
      </c>
      <c r="J1477" s="108" t="s">
        <v>29</v>
      </c>
    </row>
    <row r="1478" spans="2:13" ht="24.95" customHeight="1" x14ac:dyDescent="0.2">
      <c r="B1478" s="68" t="s">
        <v>113</v>
      </c>
      <c r="C1478" s="206">
        <v>59</v>
      </c>
      <c r="D1478" s="206">
        <v>4100</v>
      </c>
      <c r="E1478" s="206">
        <v>83</v>
      </c>
      <c r="F1478" s="206">
        <v>1912</v>
      </c>
      <c r="G1478" s="206">
        <v>12</v>
      </c>
      <c r="H1478" s="206">
        <v>189</v>
      </c>
      <c r="I1478" s="204">
        <f t="shared" ref="I1478:J1487" si="5">C1478+E1478+G1478</f>
        <v>154</v>
      </c>
      <c r="J1478" s="204">
        <f t="shared" si="5"/>
        <v>6201</v>
      </c>
    </row>
    <row r="1479" spans="2:13" ht="24.95" customHeight="1" x14ac:dyDescent="0.2">
      <c r="B1479" s="68" t="s">
        <v>5</v>
      </c>
      <c r="C1479" s="206">
        <v>129</v>
      </c>
      <c r="D1479" s="206">
        <v>7776</v>
      </c>
      <c r="E1479" s="206">
        <v>111</v>
      </c>
      <c r="F1479" s="206">
        <v>2640</v>
      </c>
      <c r="G1479" s="206">
        <v>75</v>
      </c>
      <c r="H1479" s="206">
        <v>1097</v>
      </c>
      <c r="I1479" s="204">
        <f t="shared" si="5"/>
        <v>315</v>
      </c>
      <c r="J1479" s="204">
        <f t="shared" si="5"/>
        <v>11513</v>
      </c>
    </row>
    <row r="1480" spans="2:13" ht="24.95" customHeight="1" x14ac:dyDescent="0.2">
      <c r="B1480" s="68" t="s">
        <v>22</v>
      </c>
      <c r="C1480" s="206">
        <v>96</v>
      </c>
      <c r="D1480" s="206">
        <v>7135</v>
      </c>
      <c r="E1480" s="206">
        <v>204</v>
      </c>
      <c r="F1480" s="206">
        <v>4693</v>
      </c>
      <c r="G1480" s="206">
        <v>133</v>
      </c>
      <c r="H1480" s="206">
        <v>1516</v>
      </c>
      <c r="I1480" s="204">
        <f t="shared" si="5"/>
        <v>433</v>
      </c>
      <c r="J1480" s="204">
        <f t="shared" si="5"/>
        <v>13344</v>
      </c>
    </row>
    <row r="1481" spans="2:13" ht="24.95" customHeight="1" x14ac:dyDescent="0.2">
      <c r="B1481" s="68" t="s">
        <v>7</v>
      </c>
      <c r="C1481" s="206">
        <v>33</v>
      </c>
      <c r="D1481" s="206">
        <v>2103</v>
      </c>
      <c r="E1481" s="206">
        <v>62</v>
      </c>
      <c r="F1481" s="206">
        <v>1394</v>
      </c>
      <c r="G1481" s="206">
        <v>22</v>
      </c>
      <c r="H1481" s="206">
        <v>277</v>
      </c>
      <c r="I1481" s="204">
        <f t="shared" si="5"/>
        <v>117</v>
      </c>
      <c r="J1481" s="204">
        <f t="shared" si="5"/>
        <v>3774</v>
      </c>
    </row>
    <row r="1482" spans="2:13" ht="24.95" customHeight="1" x14ac:dyDescent="0.2">
      <c r="B1482" s="68" t="s">
        <v>8</v>
      </c>
      <c r="C1482" s="206">
        <v>108</v>
      </c>
      <c r="D1482" s="206">
        <v>8860</v>
      </c>
      <c r="E1482" s="206">
        <v>109</v>
      </c>
      <c r="F1482" s="206">
        <v>2639</v>
      </c>
      <c r="G1482" s="206">
        <v>47</v>
      </c>
      <c r="H1482" s="206">
        <v>581</v>
      </c>
      <c r="I1482" s="204">
        <f t="shared" si="5"/>
        <v>264</v>
      </c>
      <c r="J1482" s="204">
        <f t="shared" si="5"/>
        <v>12080</v>
      </c>
    </row>
    <row r="1483" spans="2:13" ht="24.95" customHeight="1" x14ac:dyDescent="0.2">
      <c r="B1483" s="68" t="s">
        <v>9</v>
      </c>
      <c r="C1483" s="206">
        <v>62</v>
      </c>
      <c r="D1483" s="206">
        <v>4403</v>
      </c>
      <c r="E1483" s="206">
        <v>75</v>
      </c>
      <c r="F1483" s="206">
        <v>2010</v>
      </c>
      <c r="G1483" s="206">
        <v>28</v>
      </c>
      <c r="H1483" s="206">
        <v>339</v>
      </c>
      <c r="I1483" s="204">
        <f t="shared" si="5"/>
        <v>165</v>
      </c>
      <c r="J1483" s="204">
        <f t="shared" si="5"/>
        <v>6752</v>
      </c>
    </row>
    <row r="1484" spans="2:13" ht="24.95" customHeight="1" x14ac:dyDescent="0.2">
      <c r="B1484" s="68" t="s">
        <v>10</v>
      </c>
      <c r="C1484" s="206">
        <v>38</v>
      </c>
      <c r="D1484" s="206">
        <v>2013</v>
      </c>
      <c r="E1484" s="206">
        <v>81</v>
      </c>
      <c r="F1484" s="206">
        <v>1945</v>
      </c>
      <c r="G1484" s="206">
        <v>18</v>
      </c>
      <c r="H1484" s="206">
        <v>207</v>
      </c>
      <c r="I1484" s="204">
        <f t="shared" si="5"/>
        <v>137</v>
      </c>
      <c r="J1484" s="204">
        <f t="shared" si="5"/>
        <v>4165</v>
      </c>
    </row>
    <row r="1485" spans="2:13" ht="24.95" customHeight="1" x14ac:dyDescent="0.2">
      <c r="B1485" s="68" t="s">
        <v>11</v>
      </c>
      <c r="C1485" s="206">
        <v>76</v>
      </c>
      <c r="D1485" s="206">
        <v>7292</v>
      </c>
      <c r="E1485" s="206">
        <v>57</v>
      </c>
      <c r="F1485" s="206">
        <v>1486</v>
      </c>
      <c r="G1485" s="206">
        <v>36</v>
      </c>
      <c r="H1485" s="206">
        <v>572</v>
      </c>
      <c r="I1485" s="204">
        <f t="shared" si="5"/>
        <v>169</v>
      </c>
      <c r="J1485" s="204">
        <f t="shared" si="5"/>
        <v>9350</v>
      </c>
    </row>
    <row r="1486" spans="2:13" ht="24.95" customHeight="1" x14ac:dyDescent="0.2">
      <c r="B1486" s="68" t="s">
        <v>12</v>
      </c>
      <c r="C1486" s="206">
        <v>44</v>
      </c>
      <c r="D1486" s="206">
        <v>2450</v>
      </c>
      <c r="E1486" s="206">
        <v>49</v>
      </c>
      <c r="F1486" s="206">
        <v>1234</v>
      </c>
      <c r="G1486" s="206">
        <v>14</v>
      </c>
      <c r="H1486" s="206">
        <v>256</v>
      </c>
      <c r="I1486" s="204">
        <f t="shared" si="5"/>
        <v>107</v>
      </c>
      <c r="J1486" s="204">
        <f t="shared" si="5"/>
        <v>3940</v>
      </c>
    </row>
    <row r="1487" spans="2:13" ht="24.95" customHeight="1" x14ac:dyDescent="0.2">
      <c r="B1487" s="72" t="s">
        <v>14</v>
      </c>
      <c r="C1487" s="184">
        <v>645</v>
      </c>
      <c r="D1487" s="184">
        <v>46132</v>
      </c>
      <c r="E1487" s="184">
        <v>831</v>
      </c>
      <c r="F1487" s="184">
        <v>19953</v>
      </c>
      <c r="G1487" s="184">
        <v>385</v>
      </c>
      <c r="H1487" s="184">
        <v>5034</v>
      </c>
      <c r="I1487" s="184">
        <f t="shared" si="5"/>
        <v>1861</v>
      </c>
      <c r="J1487" s="184">
        <f t="shared" si="5"/>
        <v>71119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31" t="s">
        <v>115</v>
      </c>
      <c r="C1502" s="231"/>
      <c r="D1502" s="231"/>
      <c r="E1502" s="231"/>
      <c r="F1502" s="231"/>
      <c r="G1502" s="231"/>
      <c r="H1502" s="231"/>
      <c r="I1502" s="231"/>
      <c r="J1502" s="231"/>
      <c r="K1502" s="231"/>
      <c r="L1502" s="231"/>
      <c r="M1502" s="231"/>
    </row>
    <row r="1503" spans="2:15" ht="15" customHeight="1" x14ac:dyDescent="0.2"/>
    <row r="1504" spans="2:15" ht="24.95" customHeight="1" x14ac:dyDescent="0.2">
      <c r="B1504" s="255" t="s">
        <v>36</v>
      </c>
      <c r="C1504" s="240" t="s">
        <v>24</v>
      </c>
      <c r="D1504" s="240"/>
      <c r="E1504" s="240" t="s">
        <v>25</v>
      </c>
      <c r="F1504" s="240"/>
      <c r="G1504" s="240" t="s">
        <v>26</v>
      </c>
      <c r="H1504" s="240"/>
      <c r="I1504" s="240" t="s">
        <v>14</v>
      </c>
      <c r="J1504" s="240"/>
    </row>
    <row r="1505" spans="2:10" ht="24.95" customHeight="1" x14ac:dyDescent="0.2">
      <c r="B1505" s="256"/>
      <c r="C1505" s="107" t="s">
        <v>23</v>
      </c>
      <c r="D1505" s="108" t="s">
        <v>29</v>
      </c>
      <c r="E1505" s="107" t="s">
        <v>23</v>
      </c>
      <c r="F1505" s="108" t="s">
        <v>29</v>
      </c>
      <c r="G1505" s="107" t="s">
        <v>23</v>
      </c>
      <c r="H1505" s="108" t="s">
        <v>29</v>
      </c>
      <c r="I1505" s="107" t="s">
        <v>23</v>
      </c>
      <c r="J1505" s="108" t="s">
        <v>29</v>
      </c>
    </row>
    <row r="1506" spans="2:10" ht="24.95" customHeight="1" x14ac:dyDescent="0.2">
      <c r="B1506" s="68" t="s">
        <v>113</v>
      </c>
      <c r="C1506" s="206">
        <v>1</v>
      </c>
      <c r="D1506" s="206">
        <v>528</v>
      </c>
      <c r="E1506" s="206">
        <v>14</v>
      </c>
      <c r="F1506" s="206">
        <v>5065</v>
      </c>
      <c r="G1506" s="206">
        <v>0</v>
      </c>
      <c r="H1506" s="206">
        <v>0</v>
      </c>
      <c r="I1506" s="204">
        <f t="shared" ref="I1506:J1515" si="6">C1506+E1506+G1506</f>
        <v>15</v>
      </c>
      <c r="J1506" s="204">
        <f t="shared" si="6"/>
        <v>5593</v>
      </c>
    </row>
    <row r="1507" spans="2:10" ht="24.95" customHeight="1" x14ac:dyDescent="0.2">
      <c r="B1507" s="68" t="s">
        <v>5</v>
      </c>
      <c r="C1507" s="206">
        <v>4</v>
      </c>
      <c r="D1507" s="206">
        <v>2496</v>
      </c>
      <c r="E1507" s="206">
        <v>14</v>
      </c>
      <c r="F1507" s="206">
        <v>3840</v>
      </c>
      <c r="G1507" s="206">
        <v>0</v>
      </c>
      <c r="H1507" s="206">
        <v>0</v>
      </c>
      <c r="I1507" s="204">
        <f t="shared" si="6"/>
        <v>18</v>
      </c>
      <c r="J1507" s="204">
        <f t="shared" si="6"/>
        <v>6336</v>
      </c>
    </row>
    <row r="1508" spans="2:10" ht="24.95" customHeight="1" x14ac:dyDescent="0.2">
      <c r="B1508" s="68" t="s">
        <v>22</v>
      </c>
      <c r="C1508" s="206">
        <v>4</v>
      </c>
      <c r="D1508" s="206">
        <v>1135</v>
      </c>
      <c r="E1508" s="206">
        <v>35</v>
      </c>
      <c r="F1508" s="206">
        <v>8043</v>
      </c>
      <c r="G1508" s="206">
        <v>0</v>
      </c>
      <c r="H1508" s="206">
        <v>0</v>
      </c>
      <c r="I1508" s="204">
        <f t="shared" si="6"/>
        <v>39</v>
      </c>
      <c r="J1508" s="204">
        <f t="shared" si="6"/>
        <v>9178</v>
      </c>
    </row>
    <row r="1509" spans="2:10" ht="24.95" customHeight="1" x14ac:dyDescent="0.2">
      <c r="B1509" s="68" t="s">
        <v>7</v>
      </c>
      <c r="C1509" s="206">
        <v>0</v>
      </c>
      <c r="D1509" s="206">
        <v>0</v>
      </c>
      <c r="E1509" s="206">
        <v>4</v>
      </c>
      <c r="F1509" s="206">
        <v>1283</v>
      </c>
      <c r="G1509" s="206">
        <v>0</v>
      </c>
      <c r="H1509" s="206">
        <v>0</v>
      </c>
      <c r="I1509" s="204">
        <f t="shared" si="6"/>
        <v>4</v>
      </c>
      <c r="J1509" s="204">
        <f t="shared" si="6"/>
        <v>1283</v>
      </c>
    </row>
    <row r="1510" spans="2:10" ht="24.95" customHeight="1" x14ac:dyDescent="0.2">
      <c r="B1510" s="68" t="s">
        <v>8</v>
      </c>
      <c r="C1510" s="206">
        <v>2</v>
      </c>
      <c r="D1510" s="206">
        <v>1062</v>
      </c>
      <c r="E1510" s="206">
        <v>18</v>
      </c>
      <c r="F1510" s="206">
        <v>4555</v>
      </c>
      <c r="G1510" s="206">
        <v>0</v>
      </c>
      <c r="H1510" s="206">
        <v>0</v>
      </c>
      <c r="I1510" s="204">
        <f t="shared" si="6"/>
        <v>20</v>
      </c>
      <c r="J1510" s="204">
        <f t="shared" si="6"/>
        <v>5617</v>
      </c>
    </row>
    <row r="1511" spans="2:10" ht="24.95" customHeight="1" x14ac:dyDescent="0.2">
      <c r="B1511" s="68" t="s">
        <v>9</v>
      </c>
      <c r="C1511" s="206">
        <v>3</v>
      </c>
      <c r="D1511" s="206">
        <v>1687</v>
      </c>
      <c r="E1511" s="206">
        <v>3</v>
      </c>
      <c r="F1511" s="206">
        <v>649</v>
      </c>
      <c r="G1511" s="206">
        <v>0</v>
      </c>
      <c r="H1511" s="206">
        <v>0</v>
      </c>
      <c r="I1511" s="204">
        <f t="shared" si="6"/>
        <v>6</v>
      </c>
      <c r="J1511" s="204">
        <f t="shared" si="6"/>
        <v>2336</v>
      </c>
    </row>
    <row r="1512" spans="2:10" ht="24.95" customHeight="1" x14ac:dyDescent="0.2">
      <c r="B1512" s="68" t="s">
        <v>10</v>
      </c>
      <c r="C1512" s="206">
        <v>6</v>
      </c>
      <c r="D1512" s="206">
        <v>3800</v>
      </c>
      <c r="E1512" s="206">
        <v>2</v>
      </c>
      <c r="F1512" s="206">
        <v>840</v>
      </c>
      <c r="G1512" s="206">
        <v>0</v>
      </c>
      <c r="H1512" s="206">
        <v>0</v>
      </c>
      <c r="I1512" s="204">
        <f t="shared" si="6"/>
        <v>8</v>
      </c>
      <c r="J1512" s="204">
        <f t="shared" si="6"/>
        <v>4640</v>
      </c>
    </row>
    <row r="1513" spans="2:10" ht="24.95" customHeight="1" x14ac:dyDescent="0.2">
      <c r="B1513" s="68" t="s">
        <v>11</v>
      </c>
      <c r="C1513" s="206">
        <v>3</v>
      </c>
      <c r="D1513" s="206">
        <v>1248</v>
      </c>
      <c r="E1513" s="206">
        <v>1</v>
      </c>
      <c r="F1513" s="206">
        <v>38</v>
      </c>
      <c r="G1513" s="206">
        <v>0</v>
      </c>
      <c r="H1513" s="206">
        <v>0</v>
      </c>
      <c r="I1513" s="204">
        <f t="shared" si="6"/>
        <v>4</v>
      </c>
      <c r="J1513" s="204">
        <f t="shared" si="6"/>
        <v>1286</v>
      </c>
    </row>
    <row r="1514" spans="2:10" ht="24.95" customHeight="1" x14ac:dyDescent="0.2">
      <c r="B1514" s="68" t="s">
        <v>12</v>
      </c>
      <c r="C1514" s="206">
        <v>1</v>
      </c>
      <c r="D1514" s="206">
        <v>248</v>
      </c>
      <c r="E1514" s="206">
        <v>4</v>
      </c>
      <c r="F1514" s="206">
        <v>1160</v>
      </c>
      <c r="G1514" s="206">
        <v>0</v>
      </c>
      <c r="H1514" s="206">
        <v>0</v>
      </c>
      <c r="I1514" s="204">
        <f t="shared" si="6"/>
        <v>5</v>
      </c>
      <c r="J1514" s="204">
        <f t="shared" si="6"/>
        <v>1408</v>
      </c>
    </row>
    <row r="1515" spans="2:10" ht="24.95" customHeight="1" x14ac:dyDescent="0.2">
      <c r="B1515" s="72" t="s">
        <v>14</v>
      </c>
      <c r="C1515" s="184">
        <v>24</v>
      </c>
      <c r="D1515" s="184">
        <v>12204</v>
      </c>
      <c r="E1515" s="184">
        <v>95</v>
      </c>
      <c r="F1515" s="184">
        <v>25473</v>
      </c>
      <c r="G1515" s="184">
        <v>0</v>
      </c>
      <c r="H1515" s="184">
        <v>0</v>
      </c>
      <c r="I1515" s="184">
        <f t="shared" si="6"/>
        <v>119</v>
      </c>
      <c r="J1515" s="184">
        <f t="shared" si="6"/>
        <v>37677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31" t="s">
        <v>81</v>
      </c>
      <c r="C1536" s="231"/>
      <c r="D1536" s="231"/>
      <c r="E1536" s="231"/>
      <c r="F1536" s="231"/>
      <c r="G1536" s="231"/>
      <c r="H1536" s="231"/>
      <c r="I1536" s="231"/>
      <c r="J1536" s="231"/>
      <c r="K1536" s="231"/>
      <c r="L1536" s="231"/>
      <c r="M1536" s="231"/>
    </row>
    <row r="1537" spans="2:15" ht="15" customHeight="1" x14ac:dyDescent="0.2"/>
    <row r="1538" spans="2:15" ht="24.95" customHeight="1" x14ac:dyDescent="0.2">
      <c r="B1538" s="255" t="s">
        <v>36</v>
      </c>
      <c r="C1538" s="240" t="s">
        <v>27</v>
      </c>
      <c r="D1538" s="240"/>
      <c r="E1538" s="240" t="s">
        <v>28</v>
      </c>
      <c r="F1538" s="240"/>
      <c r="G1538" s="240" t="s">
        <v>54</v>
      </c>
      <c r="H1538" s="240"/>
      <c r="I1538" s="240" t="s">
        <v>44</v>
      </c>
      <c r="J1538" s="240"/>
      <c r="K1538" s="240" t="s">
        <v>14</v>
      </c>
      <c r="L1538" s="240"/>
    </row>
    <row r="1539" spans="2:15" ht="24.95" customHeight="1" x14ac:dyDescent="0.2">
      <c r="B1539" s="256"/>
      <c r="C1539" s="107" t="s">
        <v>60</v>
      </c>
      <c r="D1539" s="108" t="s">
        <v>29</v>
      </c>
      <c r="E1539" s="107" t="s">
        <v>60</v>
      </c>
      <c r="F1539" s="108" t="s">
        <v>29</v>
      </c>
      <c r="G1539" s="107" t="s">
        <v>60</v>
      </c>
      <c r="H1539" s="108" t="s">
        <v>29</v>
      </c>
      <c r="I1539" s="107" t="s">
        <v>60</v>
      </c>
      <c r="J1539" s="108" t="s">
        <v>29</v>
      </c>
      <c r="K1539" s="107" t="s">
        <v>60</v>
      </c>
      <c r="L1539" s="108" t="s">
        <v>29</v>
      </c>
    </row>
    <row r="1540" spans="2:15" ht="24.95" customHeight="1" x14ac:dyDescent="0.2">
      <c r="B1540" s="68" t="s">
        <v>113</v>
      </c>
      <c r="C1540" s="206">
        <v>8</v>
      </c>
      <c r="D1540" s="206">
        <v>71</v>
      </c>
      <c r="E1540" s="206">
        <v>915</v>
      </c>
      <c r="F1540" s="206">
        <v>5777</v>
      </c>
      <c r="G1540" s="206">
        <v>58</v>
      </c>
      <c r="H1540" s="206">
        <v>1250</v>
      </c>
      <c r="I1540" s="206">
        <v>24</v>
      </c>
      <c r="J1540" s="206">
        <v>739</v>
      </c>
      <c r="K1540" s="204">
        <f t="shared" ref="K1540:L1548" si="7">C1540+E1540+G1540+I1540</f>
        <v>1005</v>
      </c>
      <c r="L1540" s="204">
        <f t="shared" si="7"/>
        <v>7837</v>
      </c>
    </row>
    <row r="1541" spans="2:15" ht="24.95" customHeight="1" x14ac:dyDescent="0.2">
      <c r="B1541" s="68" t="s">
        <v>5</v>
      </c>
      <c r="C1541" s="206">
        <v>27</v>
      </c>
      <c r="D1541" s="206">
        <v>223</v>
      </c>
      <c r="E1541" s="206">
        <v>343</v>
      </c>
      <c r="F1541" s="206">
        <v>3136</v>
      </c>
      <c r="G1541" s="206">
        <v>80</v>
      </c>
      <c r="H1541" s="206">
        <v>1376</v>
      </c>
      <c r="I1541" s="206">
        <v>19</v>
      </c>
      <c r="J1541" s="206">
        <v>403</v>
      </c>
      <c r="K1541" s="204">
        <f t="shared" si="7"/>
        <v>469</v>
      </c>
      <c r="L1541" s="204">
        <f t="shared" si="7"/>
        <v>5138</v>
      </c>
    </row>
    <row r="1542" spans="2:15" ht="24.95" customHeight="1" x14ac:dyDescent="0.2">
      <c r="B1542" s="68" t="s">
        <v>22</v>
      </c>
      <c r="C1542" s="206">
        <v>31</v>
      </c>
      <c r="D1542" s="206">
        <v>249</v>
      </c>
      <c r="E1542" s="206">
        <v>419</v>
      </c>
      <c r="F1542" s="206">
        <v>2351</v>
      </c>
      <c r="G1542" s="206">
        <v>103</v>
      </c>
      <c r="H1542" s="206">
        <v>1869</v>
      </c>
      <c r="I1542" s="206">
        <v>8</v>
      </c>
      <c r="J1542" s="206">
        <v>169</v>
      </c>
      <c r="K1542" s="204">
        <f t="shared" si="7"/>
        <v>561</v>
      </c>
      <c r="L1542" s="204">
        <f t="shared" si="7"/>
        <v>4638</v>
      </c>
    </row>
    <row r="1543" spans="2:15" ht="24.95" customHeight="1" x14ac:dyDescent="0.2">
      <c r="B1543" s="68" t="s">
        <v>7</v>
      </c>
      <c r="C1543" s="206">
        <v>4</v>
      </c>
      <c r="D1543" s="206">
        <v>38</v>
      </c>
      <c r="E1543" s="206">
        <v>201</v>
      </c>
      <c r="F1543" s="206">
        <v>1446</v>
      </c>
      <c r="G1543" s="206">
        <v>40</v>
      </c>
      <c r="H1543" s="206">
        <v>758</v>
      </c>
      <c r="I1543" s="206">
        <v>9</v>
      </c>
      <c r="J1543" s="206">
        <v>196</v>
      </c>
      <c r="K1543" s="204">
        <f t="shared" si="7"/>
        <v>254</v>
      </c>
      <c r="L1543" s="204">
        <f t="shared" si="7"/>
        <v>2438</v>
      </c>
    </row>
    <row r="1544" spans="2:15" ht="24.95" customHeight="1" x14ac:dyDescent="0.2">
      <c r="B1544" s="68" t="s">
        <v>8</v>
      </c>
      <c r="C1544" s="206">
        <v>15</v>
      </c>
      <c r="D1544" s="206">
        <v>93</v>
      </c>
      <c r="E1544" s="206">
        <v>498</v>
      </c>
      <c r="F1544" s="206">
        <v>3257</v>
      </c>
      <c r="G1544" s="206">
        <v>53</v>
      </c>
      <c r="H1544" s="206">
        <v>1009</v>
      </c>
      <c r="I1544" s="206">
        <v>13</v>
      </c>
      <c r="J1544" s="206">
        <v>335</v>
      </c>
      <c r="K1544" s="204">
        <f t="shared" si="7"/>
        <v>579</v>
      </c>
      <c r="L1544" s="204">
        <f t="shared" si="7"/>
        <v>4694</v>
      </c>
    </row>
    <row r="1545" spans="2:15" ht="24.95" customHeight="1" x14ac:dyDescent="0.2">
      <c r="B1545" s="68" t="s">
        <v>9</v>
      </c>
      <c r="C1545" s="206">
        <v>12</v>
      </c>
      <c r="D1545" s="206">
        <v>90</v>
      </c>
      <c r="E1545" s="206">
        <v>394</v>
      </c>
      <c r="F1545" s="206">
        <v>2957</v>
      </c>
      <c r="G1545" s="206">
        <v>46</v>
      </c>
      <c r="H1545" s="206">
        <v>913</v>
      </c>
      <c r="I1545" s="206">
        <v>16</v>
      </c>
      <c r="J1545" s="206">
        <v>323</v>
      </c>
      <c r="K1545" s="204">
        <f t="shared" si="7"/>
        <v>468</v>
      </c>
      <c r="L1545" s="204">
        <f t="shared" si="7"/>
        <v>4283</v>
      </c>
    </row>
    <row r="1546" spans="2:15" ht="24.95" customHeight="1" x14ac:dyDescent="0.2">
      <c r="B1546" s="68" t="s">
        <v>10</v>
      </c>
      <c r="C1546" s="206">
        <v>14</v>
      </c>
      <c r="D1546" s="206">
        <v>123</v>
      </c>
      <c r="E1546" s="206">
        <v>293</v>
      </c>
      <c r="F1546" s="206">
        <v>2326</v>
      </c>
      <c r="G1546" s="206">
        <v>59</v>
      </c>
      <c r="H1546" s="206">
        <v>1070</v>
      </c>
      <c r="I1546" s="206">
        <v>19</v>
      </c>
      <c r="J1546" s="206">
        <v>404</v>
      </c>
      <c r="K1546" s="204">
        <f t="shared" si="7"/>
        <v>385</v>
      </c>
      <c r="L1546" s="204">
        <f t="shared" si="7"/>
        <v>3923</v>
      </c>
    </row>
    <row r="1547" spans="2:15" ht="24.95" customHeight="1" x14ac:dyDescent="0.2">
      <c r="B1547" s="68" t="s">
        <v>11</v>
      </c>
      <c r="C1547" s="206">
        <v>2</v>
      </c>
      <c r="D1547" s="206">
        <v>17</v>
      </c>
      <c r="E1547" s="206">
        <v>166</v>
      </c>
      <c r="F1547" s="206">
        <v>1237</v>
      </c>
      <c r="G1547" s="206">
        <v>34</v>
      </c>
      <c r="H1547" s="206">
        <v>703</v>
      </c>
      <c r="I1547" s="206">
        <v>13</v>
      </c>
      <c r="J1547" s="206">
        <v>267</v>
      </c>
      <c r="K1547" s="204">
        <f t="shared" si="7"/>
        <v>215</v>
      </c>
      <c r="L1547" s="204">
        <f t="shared" si="7"/>
        <v>2224</v>
      </c>
    </row>
    <row r="1548" spans="2:15" ht="24.95" customHeight="1" x14ac:dyDescent="0.2">
      <c r="B1548" s="68" t="s">
        <v>12</v>
      </c>
      <c r="C1548" s="206">
        <v>3</v>
      </c>
      <c r="D1548" s="206">
        <v>22</v>
      </c>
      <c r="E1548" s="206">
        <v>214</v>
      </c>
      <c r="F1548" s="206">
        <v>1441</v>
      </c>
      <c r="G1548" s="206">
        <v>51</v>
      </c>
      <c r="H1548" s="206">
        <v>939</v>
      </c>
      <c r="I1548" s="206">
        <v>18</v>
      </c>
      <c r="J1548" s="206">
        <v>377</v>
      </c>
      <c r="K1548" s="204">
        <f t="shared" si="7"/>
        <v>286</v>
      </c>
      <c r="L1548" s="204">
        <f t="shared" si="7"/>
        <v>2779</v>
      </c>
    </row>
    <row r="1549" spans="2:15" ht="24.95" customHeight="1" x14ac:dyDescent="0.2">
      <c r="B1549" s="72" t="s">
        <v>14</v>
      </c>
      <c r="C1549" s="184">
        <v>116</v>
      </c>
      <c r="D1549" s="184">
        <v>926</v>
      </c>
      <c r="E1549" s="184">
        <v>3443</v>
      </c>
      <c r="F1549" s="184">
        <v>23928</v>
      </c>
      <c r="G1549" s="184">
        <v>524</v>
      </c>
      <c r="H1549" s="184">
        <v>9887</v>
      </c>
      <c r="I1549" s="184">
        <v>139</v>
      </c>
      <c r="J1549" s="184">
        <v>3213</v>
      </c>
      <c r="K1549" s="184">
        <f t="shared" ref="K1549:L1549" si="8">SUM(K1540:K1548)</f>
        <v>4222</v>
      </c>
      <c r="L1549" s="184">
        <f t="shared" si="8"/>
        <v>37954</v>
      </c>
    </row>
    <row r="1550" spans="2:15" ht="24.95" customHeight="1" x14ac:dyDescent="0.2">
      <c r="B1550" s="257" t="s">
        <v>151</v>
      </c>
      <c r="C1550" s="257"/>
      <c r="D1550" s="257"/>
      <c r="E1550" s="257"/>
      <c r="F1550" s="257"/>
      <c r="G1550" s="257"/>
      <c r="H1550" s="257"/>
      <c r="I1550" s="257"/>
      <c r="J1550" s="257"/>
      <c r="K1550" s="257"/>
      <c r="L1550" s="257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31" t="s">
        <v>78</v>
      </c>
      <c r="C1598" s="231"/>
      <c r="D1598" s="231"/>
      <c r="E1598" s="231"/>
      <c r="F1598" s="231"/>
      <c r="G1598" s="231"/>
      <c r="H1598" s="231"/>
      <c r="I1598" s="231"/>
      <c r="J1598" s="231"/>
      <c r="K1598" s="231"/>
      <c r="L1598" s="231"/>
      <c r="M1598" s="231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55" t="s">
        <v>36</v>
      </c>
      <c r="C1600" s="240" t="s">
        <v>74</v>
      </c>
      <c r="D1600" s="240"/>
      <c r="E1600" s="240" t="s">
        <v>61</v>
      </c>
      <c r="F1600" s="240"/>
      <c r="G1600" s="240" t="s">
        <v>76</v>
      </c>
      <c r="H1600" s="240"/>
      <c r="I1600" s="240" t="s">
        <v>75</v>
      </c>
      <c r="J1600" s="240"/>
      <c r="K1600" s="240" t="s">
        <v>14</v>
      </c>
      <c r="L1600" s="240"/>
    </row>
    <row r="1601" spans="2:12" ht="24.95" customHeight="1" x14ac:dyDescent="0.2">
      <c r="B1601" s="256"/>
      <c r="C1601" s="107" t="s">
        <v>60</v>
      </c>
      <c r="D1601" s="108" t="s">
        <v>29</v>
      </c>
      <c r="E1601" s="107" t="s">
        <v>60</v>
      </c>
      <c r="F1601" s="108" t="s">
        <v>29</v>
      </c>
      <c r="G1601" s="107" t="s">
        <v>60</v>
      </c>
      <c r="H1601" s="108" t="s">
        <v>29</v>
      </c>
      <c r="I1601" s="107" t="s">
        <v>60</v>
      </c>
      <c r="J1601" s="108" t="s">
        <v>29</v>
      </c>
      <c r="K1601" s="107" t="s">
        <v>60</v>
      </c>
      <c r="L1601" s="108" t="s">
        <v>29</v>
      </c>
    </row>
    <row r="1602" spans="2:12" ht="24.95" customHeight="1" x14ac:dyDescent="0.2">
      <c r="B1602" s="68" t="s">
        <v>113</v>
      </c>
      <c r="C1602" s="206">
        <v>6</v>
      </c>
      <c r="D1602" s="206">
        <v>465</v>
      </c>
      <c r="E1602" s="206">
        <v>10</v>
      </c>
      <c r="F1602" s="206">
        <v>278</v>
      </c>
      <c r="G1602" s="206">
        <v>0</v>
      </c>
      <c r="H1602" s="206">
        <v>0</v>
      </c>
      <c r="I1602" s="206">
        <v>0</v>
      </c>
      <c r="J1602" s="206">
        <v>0</v>
      </c>
      <c r="K1602" s="204">
        <f t="shared" ref="K1602:L1610" si="9">C1602+E1602+G1602+I1602</f>
        <v>16</v>
      </c>
      <c r="L1602" s="204">
        <f t="shared" si="9"/>
        <v>743</v>
      </c>
    </row>
    <row r="1603" spans="2:12" ht="24.95" customHeight="1" x14ac:dyDescent="0.2">
      <c r="B1603" s="68" t="s">
        <v>5</v>
      </c>
      <c r="C1603" s="206">
        <v>12</v>
      </c>
      <c r="D1603" s="206">
        <v>641</v>
      </c>
      <c r="E1603" s="206">
        <v>33</v>
      </c>
      <c r="F1603" s="206">
        <v>1484</v>
      </c>
      <c r="G1603" s="206">
        <v>9</v>
      </c>
      <c r="H1603" s="206">
        <v>273</v>
      </c>
      <c r="I1603" s="206">
        <v>19</v>
      </c>
      <c r="J1603" s="206">
        <v>538</v>
      </c>
      <c r="K1603" s="204">
        <f t="shared" si="9"/>
        <v>73</v>
      </c>
      <c r="L1603" s="204">
        <f t="shared" si="9"/>
        <v>2936</v>
      </c>
    </row>
    <row r="1604" spans="2:12" ht="24.95" customHeight="1" x14ac:dyDescent="0.2">
      <c r="B1604" s="68" t="s">
        <v>22</v>
      </c>
      <c r="C1604" s="206">
        <v>21</v>
      </c>
      <c r="D1604" s="206">
        <v>1043</v>
      </c>
      <c r="E1604" s="206">
        <v>55</v>
      </c>
      <c r="F1604" s="206">
        <v>2020</v>
      </c>
      <c r="G1604" s="206">
        <v>14</v>
      </c>
      <c r="H1604" s="206">
        <v>490</v>
      </c>
      <c r="I1604" s="206">
        <v>43</v>
      </c>
      <c r="J1604" s="206">
        <v>1365</v>
      </c>
      <c r="K1604" s="204">
        <f t="shared" si="9"/>
        <v>133</v>
      </c>
      <c r="L1604" s="204">
        <f t="shared" si="9"/>
        <v>4918</v>
      </c>
    </row>
    <row r="1605" spans="2:12" ht="24.95" customHeight="1" x14ac:dyDescent="0.2">
      <c r="B1605" s="68" t="s">
        <v>7</v>
      </c>
      <c r="C1605" s="206">
        <v>3</v>
      </c>
      <c r="D1605" s="206">
        <v>202</v>
      </c>
      <c r="E1605" s="206">
        <v>12</v>
      </c>
      <c r="F1605" s="206">
        <v>249</v>
      </c>
      <c r="G1605" s="206">
        <v>11</v>
      </c>
      <c r="H1605" s="206">
        <v>349</v>
      </c>
      <c r="I1605" s="206">
        <v>8</v>
      </c>
      <c r="J1605" s="206">
        <v>268</v>
      </c>
      <c r="K1605" s="204">
        <f t="shared" si="9"/>
        <v>34</v>
      </c>
      <c r="L1605" s="204">
        <f t="shared" si="9"/>
        <v>1068</v>
      </c>
    </row>
    <row r="1606" spans="2:12" ht="24.95" customHeight="1" x14ac:dyDescent="0.2">
      <c r="B1606" s="68" t="s">
        <v>8</v>
      </c>
      <c r="C1606" s="206">
        <v>3</v>
      </c>
      <c r="D1606" s="206">
        <v>131</v>
      </c>
      <c r="E1606" s="206">
        <v>13</v>
      </c>
      <c r="F1606" s="206">
        <v>414</v>
      </c>
      <c r="G1606" s="206">
        <v>0</v>
      </c>
      <c r="H1606" s="206">
        <v>0</v>
      </c>
      <c r="I1606" s="206">
        <v>3</v>
      </c>
      <c r="J1606" s="206">
        <v>44</v>
      </c>
      <c r="K1606" s="204">
        <f t="shared" si="9"/>
        <v>19</v>
      </c>
      <c r="L1606" s="204">
        <f t="shared" si="9"/>
        <v>589</v>
      </c>
    </row>
    <row r="1607" spans="2:12" ht="24.95" customHeight="1" x14ac:dyDescent="0.2">
      <c r="B1607" s="68" t="s">
        <v>9</v>
      </c>
      <c r="C1607" s="206">
        <v>4</v>
      </c>
      <c r="D1607" s="206">
        <v>354</v>
      </c>
      <c r="E1607" s="206">
        <v>18</v>
      </c>
      <c r="F1607" s="206">
        <v>1277</v>
      </c>
      <c r="G1607" s="206">
        <v>0</v>
      </c>
      <c r="H1607" s="206">
        <v>0</v>
      </c>
      <c r="I1607" s="206">
        <v>0</v>
      </c>
      <c r="J1607" s="206">
        <v>0</v>
      </c>
      <c r="K1607" s="204">
        <f t="shared" si="9"/>
        <v>22</v>
      </c>
      <c r="L1607" s="204">
        <f t="shared" si="9"/>
        <v>1631</v>
      </c>
    </row>
    <row r="1608" spans="2:12" ht="24.95" customHeight="1" x14ac:dyDescent="0.2">
      <c r="B1608" s="68" t="s">
        <v>10</v>
      </c>
      <c r="C1608" s="206">
        <v>1</v>
      </c>
      <c r="D1608" s="206">
        <v>60</v>
      </c>
      <c r="E1608" s="206">
        <v>14</v>
      </c>
      <c r="F1608" s="206">
        <v>563</v>
      </c>
      <c r="G1608" s="206">
        <v>0</v>
      </c>
      <c r="H1608" s="206">
        <v>0</v>
      </c>
      <c r="I1608" s="206">
        <v>1</v>
      </c>
      <c r="J1608" s="206">
        <v>8</v>
      </c>
      <c r="K1608" s="204">
        <f t="shared" si="9"/>
        <v>16</v>
      </c>
      <c r="L1608" s="204">
        <f t="shared" si="9"/>
        <v>631</v>
      </c>
    </row>
    <row r="1609" spans="2:12" ht="24.95" customHeight="1" x14ac:dyDescent="0.2">
      <c r="B1609" s="68" t="s">
        <v>11</v>
      </c>
      <c r="C1609" s="206">
        <v>2</v>
      </c>
      <c r="D1609" s="206">
        <v>147</v>
      </c>
      <c r="E1609" s="206">
        <v>12</v>
      </c>
      <c r="F1609" s="206">
        <v>719</v>
      </c>
      <c r="G1609" s="206">
        <v>0</v>
      </c>
      <c r="H1609" s="206">
        <v>0</v>
      </c>
      <c r="I1609" s="206">
        <v>3</v>
      </c>
      <c r="J1609" s="206">
        <v>93</v>
      </c>
      <c r="K1609" s="204">
        <f t="shared" si="9"/>
        <v>17</v>
      </c>
      <c r="L1609" s="204">
        <f t="shared" si="9"/>
        <v>959</v>
      </c>
    </row>
    <row r="1610" spans="2:12" ht="24.95" customHeight="1" x14ac:dyDescent="0.2">
      <c r="B1610" s="68" t="s">
        <v>12</v>
      </c>
      <c r="C1610" s="206">
        <v>0</v>
      </c>
      <c r="D1610" s="206">
        <v>0</v>
      </c>
      <c r="E1610" s="206">
        <v>3</v>
      </c>
      <c r="F1610" s="206">
        <v>38</v>
      </c>
      <c r="G1610" s="206">
        <v>0</v>
      </c>
      <c r="H1610" s="206">
        <v>0</v>
      </c>
      <c r="I1610" s="206">
        <v>9</v>
      </c>
      <c r="J1610" s="206">
        <v>162</v>
      </c>
      <c r="K1610" s="204">
        <f t="shared" si="9"/>
        <v>12</v>
      </c>
      <c r="L1610" s="204">
        <f t="shared" si="9"/>
        <v>200</v>
      </c>
    </row>
    <row r="1611" spans="2:12" ht="24.95" customHeight="1" x14ac:dyDescent="0.2">
      <c r="B1611" s="72" t="s">
        <v>14</v>
      </c>
      <c r="C1611" s="184">
        <v>52</v>
      </c>
      <c r="D1611" s="184">
        <v>3043</v>
      </c>
      <c r="E1611" s="184">
        <v>170</v>
      </c>
      <c r="F1611" s="184">
        <v>7042</v>
      </c>
      <c r="G1611" s="184">
        <v>34</v>
      </c>
      <c r="H1611" s="184">
        <v>1112</v>
      </c>
      <c r="I1611" s="184">
        <v>86</v>
      </c>
      <c r="J1611" s="184">
        <v>2478</v>
      </c>
      <c r="K1611" s="184">
        <f t="shared" ref="K1611:L1611" si="10">SUM(K1602:K1610)</f>
        <v>342</v>
      </c>
      <c r="L1611" s="184">
        <f t="shared" si="10"/>
        <v>13675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31" t="s">
        <v>92</v>
      </c>
      <c r="C1626" s="231"/>
      <c r="D1626" s="231"/>
      <c r="E1626" s="231"/>
      <c r="F1626" s="231"/>
      <c r="G1626" s="231"/>
      <c r="H1626" s="231"/>
      <c r="I1626" s="231"/>
      <c r="J1626" s="231"/>
      <c r="K1626" s="231"/>
      <c r="L1626" s="231"/>
      <c r="M1626" s="231"/>
    </row>
    <row r="1627" spans="2:14" ht="24.95" customHeight="1" x14ac:dyDescent="0.2"/>
    <row r="1628" spans="2:14" ht="24.95" customHeight="1" x14ac:dyDescent="0.2">
      <c r="B1628" s="106" t="s">
        <v>36</v>
      </c>
      <c r="C1628" s="106"/>
      <c r="D1628" s="106" t="s">
        <v>113</v>
      </c>
      <c r="E1628" s="106" t="s">
        <v>5</v>
      </c>
      <c r="F1628" s="106" t="s">
        <v>22</v>
      </c>
      <c r="G1628" s="106" t="s">
        <v>7</v>
      </c>
      <c r="H1628" s="106" t="s">
        <v>8</v>
      </c>
      <c r="I1628" s="106" t="s">
        <v>9</v>
      </c>
      <c r="J1628" s="106" t="s">
        <v>10</v>
      </c>
      <c r="K1628" s="106" t="s">
        <v>11</v>
      </c>
      <c r="L1628" s="106" t="s">
        <v>12</v>
      </c>
      <c r="M1628" s="106" t="s">
        <v>14</v>
      </c>
    </row>
    <row r="1629" spans="2:14" ht="24.95" customHeight="1" x14ac:dyDescent="0.2">
      <c r="B1629" s="233" t="s">
        <v>97</v>
      </c>
      <c r="C1629" s="136" t="s">
        <v>60</v>
      </c>
      <c r="D1629" s="206">
        <v>233</v>
      </c>
      <c r="E1629" s="206">
        <v>84</v>
      </c>
      <c r="F1629" s="206">
        <v>166</v>
      </c>
      <c r="G1629" s="206">
        <v>34</v>
      </c>
      <c r="H1629" s="206">
        <v>51</v>
      </c>
      <c r="I1629" s="206">
        <v>222</v>
      </c>
      <c r="J1629" s="206">
        <v>44</v>
      </c>
      <c r="K1629" s="206">
        <v>61</v>
      </c>
      <c r="L1629" s="206">
        <v>101</v>
      </c>
      <c r="M1629" s="192">
        <f t="shared" ref="M1629:M1638" si="11">SUM(D1629:L1629)</f>
        <v>996</v>
      </c>
      <c r="N1629" s="56"/>
    </row>
    <row r="1630" spans="2:14" ht="24.95" customHeight="1" x14ac:dyDescent="0.2">
      <c r="B1630" s="232"/>
      <c r="C1630" s="137" t="s">
        <v>29</v>
      </c>
      <c r="D1630" s="206">
        <v>2120</v>
      </c>
      <c r="E1630" s="206">
        <v>769</v>
      </c>
      <c r="F1630" s="206">
        <v>1102</v>
      </c>
      <c r="G1630" s="206">
        <v>326</v>
      </c>
      <c r="H1630" s="206">
        <v>377</v>
      </c>
      <c r="I1630" s="206">
        <v>2394</v>
      </c>
      <c r="J1630" s="206">
        <v>340</v>
      </c>
      <c r="K1630" s="206">
        <v>482</v>
      </c>
      <c r="L1630" s="206">
        <v>741</v>
      </c>
      <c r="M1630" s="204">
        <f t="shared" si="11"/>
        <v>8651</v>
      </c>
      <c r="N1630" s="57"/>
    </row>
    <row r="1631" spans="2:14" ht="24.95" customHeight="1" x14ac:dyDescent="0.2">
      <c r="B1631" s="232" t="s">
        <v>98</v>
      </c>
      <c r="C1631" s="137" t="s">
        <v>60</v>
      </c>
      <c r="D1631" s="206">
        <v>2</v>
      </c>
      <c r="E1631" s="206">
        <v>1</v>
      </c>
      <c r="F1631" s="206">
        <v>1</v>
      </c>
      <c r="G1631" s="206">
        <v>0</v>
      </c>
      <c r="H1631" s="206">
        <v>1</v>
      </c>
      <c r="I1631" s="206">
        <v>0</v>
      </c>
      <c r="J1631" s="206">
        <v>1</v>
      </c>
      <c r="K1631" s="206">
        <v>0</v>
      </c>
      <c r="L1631" s="206">
        <v>41</v>
      </c>
      <c r="M1631" s="204">
        <f>SUM(D1631:L1631)</f>
        <v>47</v>
      </c>
      <c r="N1631" s="7"/>
    </row>
    <row r="1632" spans="2:14" ht="24.95" customHeight="1" x14ac:dyDescent="0.2">
      <c r="B1632" s="232"/>
      <c r="C1632" s="137" t="s">
        <v>29</v>
      </c>
      <c r="D1632" s="206">
        <v>9</v>
      </c>
      <c r="E1632" s="206">
        <v>4</v>
      </c>
      <c r="F1632" s="206">
        <v>2</v>
      </c>
      <c r="G1632" s="206">
        <v>0</v>
      </c>
      <c r="H1632" s="206">
        <v>4</v>
      </c>
      <c r="I1632" s="206">
        <v>0</v>
      </c>
      <c r="J1632" s="206">
        <v>23</v>
      </c>
      <c r="K1632" s="206">
        <v>0</v>
      </c>
      <c r="L1632" s="206">
        <v>152</v>
      </c>
      <c r="M1632" s="204">
        <f t="shared" si="11"/>
        <v>194</v>
      </c>
      <c r="N1632" s="7"/>
    </row>
    <row r="1633" spans="2:13" ht="24.95" customHeight="1" x14ac:dyDescent="0.2">
      <c r="B1633" s="232" t="s">
        <v>99</v>
      </c>
      <c r="C1633" s="137" t="s">
        <v>60</v>
      </c>
      <c r="D1633" s="206">
        <v>126</v>
      </c>
      <c r="E1633" s="206">
        <v>27</v>
      </c>
      <c r="F1633" s="206">
        <v>17</v>
      </c>
      <c r="G1633" s="206">
        <v>7</v>
      </c>
      <c r="H1633" s="206">
        <v>28</v>
      </c>
      <c r="I1633" s="206">
        <v>91</v>
      </c>
      <c r="J1633" s="206">
        <v>9</v>
      </c>
      <c r="K1633" s="206">
        <v>19</v>
      </c>
      <c r="L1633" s="206">
        <v>16</v>
      </c>
      <c r="M1633" s="204">
        <f t="shared" si="11"/>
        <v>340</v>
      </c>
    </row>
    <row r="1634" spans="2:13" ht="24.95" customHeight="1" x14ac:dyDescent="0.2">
      <c r="B1634" s="232"/>
      <c r="C1634" s="137" t="s">
        <v>29</v>
      </c>
      <c r="D1634" s="206">
        <v>1252</v>
      </c>
      <c r="E1634" s="206">
        <v>236</v>
      </c>
      <c r="F1634" s="206">
        <v>143</v>
      </c>
      <c r="G1634" s="206">
        <v>57</v>
      </c>
      <c r="H1634" s="206">
        <v>250</v>
      </c>
      <c r="I1634" s="206">
        <v>941</v>
      </c>
      <c r="J1634" s="206">
        <v>71</v>
      </c>
      <c r="K1634" s="206">
        <v>153</v>
      </c>
      <c r="L1634" s="206">
        <v>122</v>
      </c>
      <c r="M1634" s="204">
        <f t="shared" si="11"/>
        <v>3225</v>
      </c>
    </row>
    <row r="1635" spans="2:13" ht="24.95" customHeight="1" x14ac:dyDescent="0.2">
      <c r="B1635" s="232" t="s">
        <v>100</v>
      </c>
      <c r="C1635" s="137" t="s">
        <v>60</v>
      </c>
      <c r="D1635" s="206">
        <v>277</v>
      </c>
      <c r="E1635" s="206">
        <v>222</v>
      </c>
      <c r="F1635" s="206">
        <v>408</v>
      </c>
      <c r="G1635" s="206">
        <v>31</v>
      </c>
      <c r="H1635" s="206">
        <v>432</v>
      </c>
      <c r="I1635" s="206">
        <v>52</v>
      </c>
      <c r="J1635" s="206">
        <v>116</v>
      </c>
      <c r="K1635" s="206">
        <v>163</v>
      </c>
      <c r="L1635" s="206">
        <v>187</v>
      </c>
      <c r="M1635" s="204">
        <f t="shared" si="11"/>
        <v>1888</v>
      </c>
    </row>
    <row r="1636" spans="2:13" ht="24.95" customHeight="1" x14ac:dyDescent="0.2">
      <c r="B1636" s="232"/>
      <c r="C1636" s="137" t="s">
        <v>29</v>
      </c>
      <c r="D1636" s="206">
        <v>1386</v>
      </c>
      <c r="E1636" s="206">
        <v>1111</v>
      </c>
      <c r="F1636" s="206">
        <v>2044</v>
      </c>
      <c r="G1636" s="206">
        <v>138</v>
      </c>
      <c r="H1636" s="206">
        <v>2135</v>
      </c>
      <c r="I1636" s="206">
        <v>263</v>
      </c>
      <c r="J1636" s="206">
        <v>612</v>
      </c>
      <c r="K1636" s="206">
        <v>822</v>
      </c>
      <c r="L1636" s="206">
        <v>944</v>
      </c>
      <c r="M1636" s="204">
        <f t="shared" si="11"/>
        <v>9455</v>
      </c>
    </row>
    <row r="1637" spans="2:13" ht="24.95" customHeight="1" x14ac:dyDescent="0.2">
      <c r="B1637" s="232" t="s">
        <v>101</v>
      </c>
      <c r="C1637" s="137" t="s">
        <v>60</v>
      </c>
      <c r="D1637" s="206">
        <v>6</v>
      </c>
      <c r="E1637" s="206">
        <v>8</v>
      </c>
      <c r="F1637" s="206">
        <v>0</v>
      </c>
      <c r="G1637" s="206">
        <v>1</v>
      </c>
      <c r="H1637" s="206">
        <v>3</v>
      </c>
      <c r="I1637" s="206">
        <v>5</v>
      </c>
      <c r="J1637" s="206">
        <v>0</v>
      </c>
      <c r="K1637" s="206">
        <v>2</v>
      </c>
      <c r="L1637" s="206">
        <v>2</v>
      </c>
      <c r="M1637" s="204">
        <f t="shared" si="11"/>
        <v>27</v>
      </c>
    </row>
    <row r="1638" spans="2:13" ht="24.95" customHeight="1" x14ac:dyDescent="0.2">
      <c r="B1638" s="248"/>
      <c r="C1638" s="135" t="s">
        <v>29</v>
      </c>
      <c r="D1638" s="206">
        <v>93</v>
      </c>
      <c r="E1638" s="206">
        <v>47</v>
      </c>
      <c r="F1638" s="206">
        <v>0</v>
      </c>
      <c r="G1638" s="206">
        <v>5</v>
      </c>
      <c r="H1638" s="206">
        <v>12</v>
      </c>
      <c r="I1638" s="206">
        <v>27</v>
      </c>
      <c r="J1638" s="206">
        <v>0</v>
      </c>
      <c r="K1638" s="206">
        <v>18</v>
      </c>
      <c r="L1638" s="206">
        <v>7</v>
      </c>
      <c r="M1638" s="207">
        <f t="shared" si="11"/>
        <v>209</v>
      </c>
    </row>
    <row r="1639" spans="2:13" ht="24.95" customHeight="1" x14ac:dyDescent="0.2">
      <c r="B1639" s="246" t="s">
        <v>14</v>
      </c>
      <c r="C1639" s="133" t="s">
        <v>60</v>
      </c>
      <c r="D1639" s="208">
        <f t="shared" ref="D1639:M1640" si="12">D1629+D1631+D1633+D1637+D1635</f>
        <v>644</v>
      </c>
      <c r="E1639" s="208">
        <f t="shared" si="12"/>
        <v>342</v>
      </c>
      <c r="F1639" s="208">
        <f t="shared" si="12"/>
        <v>592</v>
      </c>
      <c r="G1639" s="208">
        <f t="shared" si="12"/>
        <v>73</v>
      </c>
      <c r="H1639" s="208">
        <f t="shared" si="12"/>
        <v>515</v>
      </c>
      <c r="I1639" s="208">
        <f t="shared" si="12"/>
        <v>370</v>
      </c>
      <c r="J1639" s="208">
        <f t="shared" si="12"/>
        <v>170</v>
      </c>
      <c r="K1639" s="208">
        <f t="shared" si="12"/>
        <v>245</v>
      </c>
      <c r="L1639" s="208">
        <f t="shared" si="12"/>
        <v>347</v>
      </c>
      <c r="M1639" s="208">
        <f t="shared" si="12"/>
        <v>3298</v>
      </c>
    </row>
    <row r="1640" spans="2:13" ht="24.95" customHeight="1" x14ac:dyDescent="0.2">
      <c r="B1640" s="246"/>
      <c r="C1640" s="132" t="s">
        <v>29</v>
      </c>
      <c r="D1640" s="179">
        <f t="shared" si="12"/>
        <v>4860</v>
      </c>
      <c r="E1640" s="179">
        <f t="shared" si="12"/>
        <v>2167</v>
      </c>
      <c r="F1640" s="179">
        <f t="shared" si="12"/>
        <v>3291</v>
      </c>
      <c r="G1640" s="179">
        <f t="shared" si="12"/>
        <v>526</v>
      </c>
      <c r="H1640" s="179">
        <f t="shared" si="12"/>
        <v>2778</v>
      </c>
      <c r="I1640" s="179">
        <f t="shared" si="12"/>
        <v>3625</v>
      </c>
      <c r="J1640" s="179">
        <f t="shared" si="12"/>
        <v>1046</v>
      </c>
      <c r="K1640" s="179">
        <f t="shared" si="12"/>
        <v>1475</v>
      </c>
      <c r="L1640" s="179">
        <f t="shared" si="12"/>
        <v>1966</v>
      </c>
      <c r="M1640" s="179">
        <f t="shared" si="12"/>
        <v>21734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9"/>
      <c r="D1652" s="109"/>
      <c r="E1652" s="109"/>
      <c r="F1652" s="109"/>
      <c r="G1652" s="109"/>
      <c r="H1652" s="109"/>
      <c r="I1652" s="109"/>
      <c r="J1652" s="109"/>
      <c r="K1652" s="109"/>
      <c r="L1652" s="128"/>
      <c r="N1652" s="7"/>
    </row>
    <row r="1653" spans="2:14" ht="24.95" customHeight="1" x14ac:dyDescent="0.2">
      <c r="B1653" s="68"/>
      <c r="C1653" s="109"/>
      <c r="D1653" s="109"/>
      <c r="E1653" s="109"/>
      <c r="F1653" s="109"/>
      <c r="G1653" s="109"/>
      <c r="H1653" s="109"/>
      <c r="I1653" s="109"/>
      <c r="J1653" s="109"/>
      <c r="K1653" s="109"/>
      <c r="L1653" s="128"/>
      <c r="N1653" s="7"/>
    </row>
    <row r="1654" spans="2:14" ht="24.95" customHeight="1" x14ac:dyDescent="0.2">
      <c r="B1654" s="68"/>
      <c r="C1654" s="109"/>
      <c r="D1654" s="109"/>
      <c r="E1654" s="109"/>
      <c r="F1654" s="109"/>
      <c r="G1654" s="109"/>
      <c r="H1654" s="109"/>
      <c r="I1654" s="109"/>
      <c r="J1654" s="109"/>
      <c r="K1654" s="109"/>
      <c r="L1654" s="128"/>
    </row>
    <row r="1655" spans="2:14" ht="24.95" customHeight="1" x14ac:dyDescent="0.2"/>
    <row r="1656" spans="2:14" ht="24.95" customHeight="1" x14ac:dyDescent="0.2"/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31" t="s">
        <v>94</v>
      </c>
      <c r="C1660" s="231"/>
      <c r="D1660" s="231"/>
      <c r="E1660" s="231"/>
      <c r="F1660" s="231"/>
      <c r="G1660" s="231"/>
      <c r="H1660" s="231"/>
      <c r="I1660" s="231"/>
      <c r="J1660" s="231"/>
      <c r="K1660" s="231"/>
      <c r="L1660" s="231"/>
      <c r="M1660" s="231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6" t="s">
        <v>36</v>
      </c>
      <c r="C1662" s="106"/>
      <c r="D1662" s="106" t="s">
        <v>113</v>
      </c>
      <c r="E1662" s="106" t="s">
        <v>5</v>
      </c>
      <c r="F1662" s="106" t="s">
        <v>22</v>
      </c>
      <c r="G1662" s="106" t="s">
        <v>7</v>
      </c>
      <c r="H1662" s="106" t="s">
        <v>8</v>
      </c>
      <c r="I1662" s="106" t="s">
        <v>9</v>
      </c>
      <c r="J1662" s="106" t="s">
        <v>10</v>
      </c>
      <c r="K1662" s="106" t="s">
        <v>11</v>
      </c>
      <c r="L1662" s="106" t="s">
        <v>12</v>
      </c>
      <c r="M1662" s="106" t="s">
        <v>14</v>
      </c>
    </row>
    <row r="1663" spans="2:14" ht="24.95" customHeight="1" x14ac:dyDescent="0.2">
      <c r="B1663" s="233" t="s">
        <v>102</v>
      </c>
      <c r="C1663" s="136" t="s">
        <v>60</v>
      </c>
      <c r="D1663" s="206">
        <v>48</v>
      </c>
      <c r="E1663" s="206">
        <v>36</v>
      </c>
      <c r="F1663" s="206">
        <v>48</v>
      </c>
      <c r="G1663" s="206">
        <v>4</v>
      </c>
      <c r="H1663" s="206">
        <v>82</v>
      </c>
      <c r="I1663" s="206">
        <v>37</v>
      </c>
      <c r="J1663" s="206">
        <v>15</v>
      </c>
      <c r="K1663" s="206">
        <v>23</v>
      </c>
      <c r="L1663" s="206">
        <v>22</v>
      </c>
      <c r="M1663" s="192">
        <f t="shared" ref="M1663:M1672" si="13">SUM(D1663:L1663)</f>
        <v>315</v>
      </c>
      <c r="N1663" s="56"/>
    </row>
    <row r="1664" spans="2:14" ht="24.95" customHeight="1" x14ac:dyDescent="0.2">
      <c r="B1664" s="232"/>
      <c r="C1664" s="137" t="s">
        <v>29</v>
      </c>
      <c r="D1664" s="206">
        <v>560</v>
      </c>
      <c r="E1664" s="206">
        <v>729</v>
      </c>
      <c r="F1664" s="206">
        <v>795</v>
      </c>
      <c r="G1664" s="206">
        <v>85</v>
      </c>
      <c r="H1664" s="206">
        <v>1567</v>
      </c>
      <c r="I1664" s="206">
        <v>771</v>
      </c>
      <c r="J1664" s="206">
        <v>221</v>
      </c>
      <c r="K1664" s="206">
        <v>391</v>
      </c>
      <c r="L1664" s="206">
        <v>411</v>
      </c>
      <c r="M1664" s="204">
        <f t="shared" si="13"/>
        <v>5530</v>
      </c>
      <c r="N1664" s="57"/>
    </row>
    <row r="1665" spans="2:14" ht="24.95" customHeight="1" x14ac:dyDescent="0.2">
      <c r="B1665" s="232" t="s">
        <v>103</v>
      </c>
      <c r="C1665" s="137" t="s">
        <v>60</v>
      </c>
      <c r="D1665" s="206">
        <v>25</v>
      </c>
      <c r="E1665" s="206">
        <v>14</v>
      </c>
      <c r="F1665" s="206">
        <v>9</v>
      </c>
      <c r="G1665" s="206">
        <v>8</v>
      </c>
      <c r="H1665" s="206">
        <v>17</v>
      </c>
      <c r="I1665" s="206">
        <v>23</v>
      </c>
      <c r="J1665" s="206">
        <v>17</v>
      </c>
      <c r="K1665" s="206">
        <v>9</v>
      </c>
      <c r="L1665" s="206">
        <v>7</v>
      </c>
      <c r="M1665" s="204">
        <f t="shared" si="13"/>
        <v>129</v>
      </c>
      <c r="N1665" s="7"/>
    </row>
    <row r="1666" spans="2:14" ht="24.95" customHeight="1" x14ac:dyDescent="0.2">
      <c r="B1666" s="232"/>
      <c r="C1666" s="137" t="s">
        <v>29</v>
      </c>
      <c r="D1666" s="206">
        <v>374</v>
      </c>
      <c r="E1666" s="206">
        <v>287</v>
      </c>
      <c r="F1666" s="206">
        <v>224</v>
      </c>
      <c r="G1666" s="206">
        <v>131</v>
      </c>
      <c r="H1666" s="206">
        <v>371</v>
      </c>
      <c r="I1666" s="206">
        <v>399</v>
      </c>
      <c r="J1666" s="206">
        <v>325</v>
      </c>
      <c r="K1666" s="206">
        <v>135</v>
      </c>
      <c r="L1666" s="206">
        <v>66</v>
      </c>
      <c r="M1666" s="204">
        <f t="shared" si="13"/>
        <v>2312</v>
      </c>
      <c r="N1666" s="7"/>
    </row>
    <row r="1667" spans="2:14" ht="24.95" customHeight="1" x14ac:dyDescent="0.2">
      <c r="B1667" s="232" t="s">
        <v>104</v>
      </c>
      <c r="C1667" s="137" t="s">
        <v>60</v>
      </c>
      <c r="D1667" s="206">
        <v>3</v>
      </c>
      <c r="E1667" s="206">
        <v>2</v>
      </c>
      <c r="F1667" s="206">
        <v>6</v>
      </c>
      <c r="G1667" s="206">
        <v>2</v>
      </c>
      <c r="H1667" s="206">
        <v>1</v>
      </c>
      <c r="I1667" s="206">
        <v>1</v>
      </c>
      <c r="J1667" s="206">
        <v>1</v>
      </c>
      <c r="K1667" s="206">
        <v>1</v>
      </c>
      <c r="L1667" s="206">
        <v>0</v>
      </c>
      <c r="M1667" s="204">
        <f t="shared" si="13"/>
        <v>17</v>
      </c>
    </row>
    <row r="1668" spans="2:14" ht="24.95" customHeight="1" x14ac:dyDescent="0.2">
      <c r="B1668" s="232"/>
      <c r="C1668" s="137" t="s">
        <v>29</v>
      </c>
      <c r="D1668" s="206">
        <v>86</v>
      </c>
      <c r="E1668" s="206">
        <v>22</v>
      </c>
      <c r="F1668" s="206">
        <v>145</v>
      </c>
      <c r="G1668" s="206">
        <v>76</v>
      </c>
      <c r="H1668" s="206">
        <v>21</v>
      </c>
      <c r="I1668" s="206">
        <v>16</v>
      </c>
      <c r="J1668" s="206">
        <v>3</v>
      </c>
      <c r="K1668" s="206">
        <v>38</v>
      </c>
      <c r="L1668" s="206">
        <v>0</v>
      </c>
      <c r="M1668" s="204">
        <f t="shared" si="13"/>
        <v>407</v>
      </c>
    </row>
    <row r="1669" spans="2:14" ht="24.95" customHeight="1" x14ac:dyDescent="0.2">
      <c r="B1669" s="232" t="s">
        <v>105</v>
      </c>
      <c r="C1669" s="137" t="s">
        <v>60</v>
      </c>
      <c r="D1669" s="206">
        <v>2</v>
      </c>
      <c r="E1669" s="206">
        <v>0</v>
      </c>
      <c r="F1669" s="206">
        <v>0</v>
      </c>
      <c r="G1669" s="206">
        <v>0</v>
      </c>
      <c r="H1669" s="206">
        <v>1</v>
      </c>
      <c r="I1669" s="206">
        <v>0</v>
      </c>
      <c r="J1669" s="206">
        <v>0</v>
      </c>
      <c r="K1669" s="206">
        <v>0</v>
      </c>
      <c r="L1669" s="206">
        <v>0</v>
      </c>
      <c r="M1669" s="204">
        <f t="shared" si="13"/>
        <v>3</v>
      </c>
    </row>
    <row r="1670" spans="2:14" ht="24.95" customHeight="1" x14ac:dyDescent="0.2">
      <c r="B1670" s="232"/>
      <c r="C1670" s="137" t="s">
        <v>29</v>
      </c>
      <c r="D1670" s="206">
        <v>47</v>
      </c>
      <c r="E1670" s="206">
        <v>0</v>
      </c>
      <c r="F1670" s="206">
        <v>0</v>
      </c>
      <c r="G1670" s="206">
        <v>0</v>
      </c>
      <c r="H1670" s="206">
        <v>40</v>
      </c>
      <c r="I1670" s="206">
        <v>0</v>
      </c>
      <c r="J1670" s="206">
        <v>0</v>
      </c>
      <c r="K1670" s="206">
        <v>0</v>
      </c>
      <c r="L1670" s="206">
        <v>0</v>
      </c>
      <c r="M1670" s="204">
        <f t="shared" si="13"/>
        <v>87</v>
      </c>
    </row>
    <row r="1671" spans="2:14" ht="24.95" customHeight="1" x14ac:dyDescent="0.2">
      <c r="B1671" s="232" t="s">
        <v>106</v>
      </c>
      <c r="C1671" s="137" t="s">
        <v>60</v>
      </c>
      <c r="D1671" s="206">
        <v>0</v>
      </c>
      <c r="E1671" s="206">
        <v>0</v>
      </c>
      <c r="F1671" s="206">
        <v>3</v>
      </c>
      <c r="G1671" s="206">
        <v>0</v>
      </c>
      <c r="H1671" s="206">
        <v>1</v>
      </c>
      <c r="I1671" s="206">
        <v>0</v>
      </c>
      <c r="J1671" s="206">
        <v>0</v>
      </c>
      <c r="K1671" s="206">
        <v>0</v>
      </c>
      <c r="L1671" s="206">
        <v>0</v>
      </c>
      <c r="M1671" s="204">
        <f t="shared" si="13"/>
        <v>4</v>
      </c>
    </row>
    <row r="1672" spans="2:14" ht="24.95" customHeight="1" x14ac:dyDescent="0.2">
      <c r="B1672" s="248"/>
      <c r="C1672" s="135" t="s">
        <v>29</v>
      </c>
      <c r="D1672" s="206">
        <v>0</v>
      </c>
      <c r="E1672" s="206">
        <v>0</v>
      </c>
      <c r="F1672" s="206">
        <v>33</v>
      </c>
      <c r="G1672" s="206">
        <v>0</v>
      </c>
      <c r="H1672" s="206">
        <v>216</v>
      </c>
      <c r="I1672" s="206">
        <v>0</v>
      </c>
      <c r="J1672" s="206">
        <v>0</v>
      </c>
      <c r="K1672" s="206">
        <v>0</v>
      </c>
      <c r="L1672" s="206">
        <v>0</v>
      </c>
      <c r="M1672" s="207">
        <f t="shared" si="13"/>
        <v>249</v>
      </c>
    </row>
    <row r="1673" spans="2:14" ht="24.95" customHeight="1" x14ac:dyDescent="0.2">
      <c r="B1673" s="246" t="s">
        <v>14</v>
      </c>
      <c r="C1673" s="133" t="s">
        <v>60</v>
      </c>
      <c r="D1673" s="208">
        <f t="shared" ref="D1673:M1674" si="14">D1663+D1665+D1667+D1671+D1669</f>
        <v>78</v>
      </c>
      <c r="E1673" s="208">
        <f t="shared" si="14"/>
        <v>52</v>
      </c>
      <c r="F1673" s="208">
        <f t="shared" si="14"/>
        <v>66</v>
      </c>
      <c r="G1673" s="208">
        <f t="shared" si="14"/>
        <v>14</v>
      </c>
      <c r="H1673" s="208">
        <f t="shared" si="14"/>
        <v>102</v>
      </c>
      <c r="I1673" s="208">
        <f t="shared" si="14"/>
        <v>61</v>
      </c>
      <c r="J1673" s="208">
        <f t="shared" si="14"/>
        <v>33</v>
      </c>
      <c r="K1673" s="208">
        <f t="shared" si="14"/>
        <v>33</v>
      </c>
      <c r="L1673" s="208">
        <f t="shared" si="14"/>
        <v>29</v>
      </c>
      <c r="M1673" s="208">
        <f t="shared" si="14"/>
        <v>468</v>
      </c>
    </row>
    <row r="1674" spans="2:14" ht="24.95" customHeight="1" x14ac:dyDescent="0.2">
      <c r="B1674" s="246"/>
      <c r="C1674" s="132" t="s">
        <v>29</v>
      </c>
      <c r="D1674" s="179">
        <f t="shared" si="14"/>
        <v>1067</v>
      </c>
      <c r="E1674" s="179">
        <f t="shared" si="14"/>
        <v>1038</v>
      </c>
      <c r="F1674" s="179">
        <f t="shared" si="14"/>
        <v>1197</v>
      </c>
      <c r="G1674" s="179">
        <f t="shared" si="14"/>
        <v>292</v>
      </c>
      <c r="H1674" s="179">
        <f t="shared" si="14"/>
        <v>2215</v>
      </c>
      <c r="I1674" s="179">
        <f t="shared" si="14"/>
        <v>1186</v>
      </c>
      <c r="J1674" s="179">
        <f t="shared" si="14"/>
        <v>549</v>
      </c>
      <c r="K1674" s="179">
        <f t="shared" si="14"/>
        <v>564</v>
      </c>
      <c r="L1674" s="179">
        <f t="shared" si="14"/>
        <v>477</v>
      </c>
      <c r="M1674" s="179">
        <f t="shared" si="14"/>
        <v>8585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9"/>
      <c r="D1686" s="109"/>
      <c r="E1686" s="109"/>
      <c r="F1686" s="109"/>
      <c r="G1686" s="109"/>
      <c r="H1686" s="109"/>
      <c r="I1686" s="109"/>
      <c r="J1686" s="109"/>
      <c r="K1686" s="109"/>
      <c r="L1686" s="128"/>
      <c r="N1686" s="7"/>
    </row>
    <row r="1687" spans="2:14" ht="24.95" customHeight="1" x14ac:dyDescent="0.2">
      <c r="B1687" s="68"/>
      <c r="C1687" s="109"/>
      <c r="D1687" s="109"/>
      <c r="E1687" s="109"/>
      <c r="F1687" s="109"/>
      <c r="G1687" s="109"/>
      <c r="H1687" s="109"/>
      <c r="I1687" s="109"/>
      <c r="J1687" s="109"/>
      <c r="K1687" s="109"/>
      <c r="L1687" s="128"/>
      <c r="N1687" s="7"/>
    </row>
    <row r="1688" spans="2:14" ht="24.95" customHeight="1" x14ac:dyDescent="0.2">
      <c r="B1688" s="68"/>
      <c r="C1688" s="109"/>
      <c r="D1688" s="109"/>
      <c r="E1688" s="109"/>
      <c r="F1688" s="109"/>
      <c r="G1688" s="109"/>
      <c r="H1688" s="109"/>
      <c r="I1688" s="109"/>
      <c r="J1688" s="109"/>
      <c r="K1688" s="109"/>
      <c r="L1688" s="128"/>
    </row>
    <row r="1689" spans="2:14" ht="25.5" customHeight="1" x14ac:dyDescent="0.2">
      <c r="B1689" s="231" t="s">
        <v>112</v>
      </c>
      <c r="C1689" s="231"/>
      <c r="D1689" s="231"/>
      <c r="E1689" s="231"/>
      <c r="F1689" s="231"/>
      <c r="G1689" s="231"/>
      <c r="H1689" s="231"/>
      <c r="I1689" s="231"/>
      <c r="J1689" s="231"/>
      <c r="K1689" s="231"/>
      <c r="L1689" s="231"/>
      <c r="M1689" s="231"/>
    </row>
    <row r="1690" spans="2:14" ht="15" customHeight="1" x14ac:dyDescent="0.2"/>
    <row r="1691" spans="2:14" ht="24.95" customHeight="1" x14ac:dyDescent="0.2">
      <c r="B1691" s="110" t="s">
        <v>49</v>
      </c>
      <c r="C1691" s="106" t="s">
        <v>113</v>
      </c>
      <c r="D1691" s="106" t="s">
        <v>21</v>
      </c>
      <c r="E1691" s="106" t="s">
        <v>22</v>
      </c>
      <c r="F1691" s="106" t="s">
        <v>7</v>
      </c>
      <c r="G1691" s="106" t="s">
        <v>8</v>
      </c>
      <c r="H1691" s="106" t="s">
        <v>9</v>
      </c>
      <c r="I1691" s="106" t="s">
        <v>10</v>
      </c>
      <c r="J1691" s="106" t="s">
        <v>11</v>
      </c>
      <c r="K1691" s="106" t="s">
        <v>12</v>
      </c>
      <c r="L1691" s="106" t="s">
        <v>14</v>
      </c>
    </row>
    <row r="1692" spans="2:14" ht="24.95" customHeight="1" x14ac:dyDescent="0.2">
      <c r="B1692" s="68" t="s">
        <v>23</v>
      </c>
      <c r="C1692" s="206">
        <v>624</v>
      </c>
      <c r="D1692" s="206">
        <v>858</v>
      </c>
      <c r="E1692" s="206">
        <v>1285</v>
      </c>
      <c r="F1692" s="206">
        <v>356</v>
      </c>
      <c r="G1692" s="206">
        <v>750</v>
      </c>
      <c r="H1692" s="206">
        <v>542</v>
      </c>
      <c r="I1692" s="206">
        <v>349</v>
      </c>
      <c r="J1692" s="206">
        <v>899</v>
      </c>
      <c r="K1692" s="206">
        <v>398</v>
      </c>
      <c r="L1692" s="204">
        <f>SUM(C1692:K1692)</f>
        <v>6061</v>
      </c>
      <c r="N1692" s="35"/>
    </row>
    <row r="1693" spans="2:14" ht="24.95" customHeight="1" x14ac:dyDescent="0.2">
      <c r="B1693" s="111" t="s">
        <v>29</v>
      </c>
      <c r="C1693" s="203">
        <v>60482</v>
      </c>
      <c r="D1693" s="203">
        <v>73672</v>
      </c>
      <c r="E1693" s="203">
        <v>79142</v>
      </c>
      <c r="F1693" s="203">
        <v>30049</v>
      </c>
      <c r="G1693" s="203">
        <v>58671</v>
      </c>
      <c r="H1693" s="203">
        <v>59759</v>
      </c>
      <c r="I1693" s="203">
        <v>29089</v>
      </c>
      <c r="J1693" s="203">
        <v>97276</v>
      </c>
      <c r="K1693" s="203">
        <v>34415</v>
      </c>
      <c r="L1693" s="207">
        <f>SUM(C1693:K1693)</f>
        <v>522555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0" t="s">
        <v>90</v>
      </c>
      <c r="C1722" s="261"/>
      <c r="D1722" s="261"/>
      <c r="E1722" s="261"/>
      <c r="F1722" s="261"/>
      <c r="G1722" s="261"/>
      <c r="H1722" s="261"/>
      <c r="I1722" s="261"/>
      <c r="J1722" s="261"/>
      <c r="K1722" s="261"/>
      <c r="L1722" s="261"/>
      <c r="M1722" s="157"/>
    </row>
    <row r="1723" spans="1:13" ht="20.100000000000001" customHeight="1" thickBot="1" x14ac:dyDescent="0.25">
      <c r="B1723" s="262" t="s">
        <v>176</v>
      </c>
      <c r="C1723" s="263"/>
      <c r="D1723" s="263"/>
      <c r="E1723" s="263"/>
      <c r="F1723" s="263"/>
      <c r="G1723" s="263"/>
      <c r="H1723" s="263"/>
      <c r="I1723" s="263"/>
      <c r="J1723" s="263"/>
      <c r="K1723" s="263"/>
      <c r="L1723" s="263"/>
      <c r="M1723" s="158"/>
    </row>
    <row r="1724" spans="1:13" ht="20.100000000000001" customHeight="1" thickTop="1" thickBot="1" x14ac:dyDescent="0.25">
      <c r="B1724" s="156"/>
      <c r="C1724" s="117"/>
      <c r="D1724" s="117"/>
      <c r="E1724" s="117"/>
      <c r="F1724" s="117"/>
      <c r="G1724" s="117"/>
      <c r="H1724" s="117"/>
      <c r="I1724" s="117"/>
      <c r="J1724" s="117"/>
      <c r="K1724" s="117"/>
      <c r="L1724" s="117"/>
      <c r="M1724" s="156"/>
    </row>
    <row r="1725" spans="1:13" ht="20.100000000000001" customHeight="1" thickTop="1" x14ac:dyDescent="0.2">
      <c r="A1725" s="114"/>
      <c r="B1725" s="120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44"/>
    </row>
    <row r="1726" spans="1:13" s="112" customFormat="1" ht="20.100000000000001" customHeight="1" x14ac:dyDescent="0.2">
      <c r="A1726" s="115"/>
      <c r="B1726" s="119" t="s">
        <v>30</v>
      </c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5"/>
    </row>
    <row r="1727" spans="1:13" s="112" customFormat="1" ht="20.100000000000001" customHeight="1" x14ac:dyDescent="0.2">
      <c r="A1727" s="115"/>
      <c r="B1727" s="113"/>
      <c r="L1727" s="118"/>
      <c r="M1727" s="115"/>
    </row>
    <row r="1728" spans="1:13" s="112" customFormat="1" ht="20.100000000000001" customHeight="1" x14ac:dyDescent="0.2">
      <c r="A1728" s="115"/>
      <c r="B1728" s="243" t="s">
        <v>139</v>
      </c>
      <c r="C1728" s="244"/>
      <c r="D1728" s="245" t="s">
        <v>128</v>
      </c>
      <c r="E1728" s="245"/>
      <c r="F1728" s="245"/>
      <c r="G1728" s="245"/>
      <c r="H1728" s="245"/>
      <c r="I1728" s="245"/>
      <c r="J1728" s="245"/>
      <c r="K1728" s="245"/>
      <c r="L1728" s="245"/>
      <c r="M1728" s="115"/>
    </row>
    <row r="1729" spans="1:15" s="112" customFormat="1" ht="20.100000000000001" customHeight="1" x14ac:dyDescent="0.2">
      <c r="A1729" s="115"/>
      <c r="B1729" s="243"/>
      <c r="C1729" s="244"/>
      <c r="D1729" s="245"/>
      <c r="E1729" s="245"/>
      <c r="F1729" s="245"/>
      <c r="G1729" s="245"/>
      <c r="H1729" s="245"/>
      <c r="I1729" s="245"/>
      <c r="J1729" s="245"/>
      <c r="K1729" s="245"/>
      <c r="L1729" s="245"/>
      <c r="M1729" s="115"/>
    </row>
    <row r="1730" spans="1:15" s="112" customFormat="1" ht="20.100000000000001" customHeight="1" x14ac:dyDescent="0.2">
      <c r="A1730" s="115"/>
      <c r="B1730" s="243" t="s">
        <v>140</v>
      </c>
      <c r="C1730" s="244"/>
      <c r="D1730" s="245" t="s">
        <v>129</v>
      </c>
      <c r="E1730" s="245"/>
      <c r="F1730" s="245"/>
      <c r="G1730" s="245"/>
      <c r="H1730" s="245"/>
      <c r="I1730" s="245"/>
      <c r="J1730" s="245"/>
      <c r="K1730" s="245"/>
      <c r="L1730" s="245"/>
      <c r="M1730" s="115"/>
    </row>
    <row r="1731" spans="1:15" ht="20.100000000000001" customHeight="1" x14ac:dyDescent="0.2">
      <c r="A1731" s="114"/>
      <c r="B1731" s="243"/>
      <c r="C1731" s="244"/>
      <c r="D1731" s="245"/>
      <c r="E1731" s="245"/>
      <c r="F1731" s="245"/>
      <c r="G1731" s="245"/>
      <c r="H1731" s="245"/>
      <c r="I1731" s="245"/>
      <c r="J1731" s="245"/>
      <c r="K1731" s="245"/>
      <c r="L1731" s="245"/>
      <c r="M1731" s="115"/>
    </row>
    <row r="1732" spans="1:15" ht="20.100000000000001" customHeight="1" x14ac:dyDescent="0.2">
      <c r="A1732" s="114"/>
      <c r="B1732" s="243" t="s">
        <v>141</v>
      </c>
      <c r="C1732" s="244"/>
      <c r="D1732" s="245" t="s">
        <v>130</v>
      </c>
      <c r="E1732" s="245"/>
      <c r="F1732" s="245"/>
      <c r="G1732" s="245"/>
      <c r="H1732" s="245"/>
      <c r="I1732" s="245"/>
      <c r="J1732" s="245"/>
      <c r="K1732" s="245"/>
      <c r="L1732" s="245"/>
      <c r="M1732" s="115"/>
    </row>
    <row r="1733" spans="1:15" s="112" customFormat="1" ht="20.100000000000001" customHeight="1" x14ac:dyDescent="0.2">
      <c r="A1733" s="115"/>
      <c r="B1733" s="243"/>
      <c r="C1733" s="244"/>
      <c r="D1733" s="245"/>
      <c r="E1733" s="245"/>
      <c r="F1733" s="245"/>
      <c r="G1733" s="245"/>
      <c r="H1733" s="245"/>
      <c r="I1733" s="245"/>
      <c r="J1733" s="245"/>
      <c r="K1733" s="245"/>
      <c r="L1733" s="245"/>
      <c r="M1733" s="115"/>
    </row>
    <row r="1734" spans="1:15" s="112" customFormat="1" ht="20.100000000000001" customHeight="1" x14ac:dyDescent="0.2">
      <c r="A1734" s="115"/>
      <c r="B1734" s="243" t="s">
        <v>3</v>
      </c>
      <c r="C1734" s="244"/>
      <c r="D1734" s="245" t="s">
        <v>131</v>
      </c>
      <c r="E1734" s="245"/>
      <c r="F1734" s="245"/>
      <c r="G1734" s="245"/>
      <c r="H1734" s="245"/>
      <c r="I1734" s="245"/>
      <c r="J1734" s="245"/>
      <c r="K1734" s="245"/>
      <c r="L1734" s="245"/>
      <c r="M1734" s="115"/>
    </row>
    <row r="1735" spans="1:15" s="112" customFormat="1" ht="20.100000000000001" customHeight="1" x14ac:dyDescent="0.2">
      <c r="A1735" s="115"/>
      <c r="B1735" s="243"/>
      <c r="C1735" s="244"/>
      <c r="D1735" s="245"/>
      <c r="E1735" s="245"/>
      <c r="F1735" s="245"/>
      <c r="G1735" s="245"/>
      <c r="H1735" s="245"/>
      <c r="I1735" s="245"/>
      <c r="J1735" s="245"/>
      <c r="K1735" s="245"/>
      <c r="L1735" s="245"/>
      <c r="M1735" s="115"/>
    </row>
    <row r="1736" spans="1:15" s="112" customFormat="1" ht="20.100000000000001" customHeight="1" thickBot="1" x14ac:dyDescent="0.25">
      <c r="A1736" s="115"/>
      <c r="B1736" s="146"/>
      <c r="C1736" s="147"/>
      <c r="D1736" s="147"/>
      <c r="E1736" s="147"/>
      <c r="F1736" s="147"/>
      <c r="G1736" s="147"/>
      <c r="H1736" s="147"/>
      <c r="I1736" s="147"/>
      <c r="J1736" s="147"/>
      <c r="K1736" s="147"/>
      <c r="L1736" s="147"/>
      <c r="M1736" s="148"/>
    </row>
    <row r="1737" spans="1:15" s="112" customFormat="1" ht="20.100000000000001" customHeight="1" thickTop="1" thickBot="1" x14ac:dyDescent="0.25">
      <c r="B1737" s="145"/>
      <c r="C1737" s="117"/>
      <c r="D1737" s="117"/>
      <c r="E1737" s="117"/>
      <c r="F1737" s="117"/>
      <c r="G1737" s="117"/>
      <c r="H1737" s="117"/>
      <c r="I1737" s="117"/>
      <c r="J1737" s="117"/>
      <c r="K1737" s="117"/>
      <c r="L1737" s="117"/>
      <c r="M1737" s="149"/>
    </row>
    <row r="1738" spans="1:15" s="112" customFormat="1" ht="20.100000000000001" customHeight="1" thickTop="1" x14ac:dyDescent="0.2">
      <c r="B1738" s="150"/>
      <c r="C1738" s="151"/>
      <c r="D1738" s="151"/>
      <c r="E1738" s="151"/>
      <c r="F1738" s="151"/>
      <c r="G1738" s="151"/>
      <c r="H1738" s="151"/>
      <c r="I1738" s="151"/>
      <c r="J1738" s="151"/>
      <c r="K1738" s="151"/>
      <c r="L1738" s="151"/>
      <c r="M1738" s="152"/>
    </row>
    <row r="1739" spans="1:15" s="112" customFormat="1" ht="20.100000000000001" customHeight="1" x14ac:dyDescent="0.2">
      <c r="B1739" s="153" t="s">
        <v>124</v>
      </c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54"/>
    </row>
    <row r="1740" spans="1:15" s="112" customFormat="1" ht="20.100000000000001" customHeight="1" x14ac:dyDescent="0.2">
      <c r="B1740" s="155"/>
      <c r="L1740" s="118"/>
      <c r="M1740" s="154"/>
    </row>
    <row r="1741" spans="1:15" s="112" customFormat="1" ht="20.100000000000001" customHeight="1" x14ac:dyDescent="0.2">
      <c r="B1741" s="249" t="s">
        <v>142</v>
      </c>
      <c r="C1741" s="250"/>
      <c r="D1741" s="245" t="s">
        <v>132</v>
      </c>
      <c r="E1741" s="245"/>
      <c r="F1741" s="245"/>
      <c r="G1741" s="245"/>
      <c r="H1741" s="245"/>
      <c r="I1741" s="245"/>
      <c r="J1741" s="245"/>
      <c r="K1741" s="245"/>
      <c r="L1741" s="245"/>
      <c r="M1741" s="154"/>
    </row>
    <row r="1742" spans="1:15" s="112" customFormat="1" ht="20.100000000000001" customHeight="1" x14ac:dyDescent="0.2">
      <c r="B1742" s="249"/>
      <c r="C1742" s="250"/>
      <c r="D1742" s="245"/>
      <c r="E1742" s="245"/>
      <c r="F1742" s="245"/>
      <c r="G1742" s="245"/>
      <c r="H1742" s="245"/>
      <c r="I1742" s="245"/>
      <c r="J1742" s="245"/>
      <c r="K1742" s="245"/>
      <c r="L1742" s="245"/>
      <c r="M1742" s="154"/>
    </row>
    <row r="1743" spans="1:15" ht="20.100000000000001" customHeight="1" x14ac:dyDescent="0.2">
      <c r="B1743" s="249" t="s">
        <v>143</v>
      </c>
      <c r="C1743" s="250"/>
      <c r="D1743" s="251" t="s">
        <v>133</v>
      </c>
      <c r="E1743" s="251"/>
      <c r="F1743" s="251"/>
      <c r="G1743" s="251"/>
      <c r="H1743" s="251"/>
      <c r="I1743" s="251"/>
      <c r="J1743" s="251"/>
      <c r="K1743" s="251"/>
      <c r="L1743" s="251"/>
      <c r="M1743" s="254"/>
      <c r="N1743" s="112"/>
      <c r="O1743" s="112"/>
    </row>
    <row r="1744" spans="1:15" ht="20.100000000000001" customHeight="1" x14ac:dyDescent="0.2">
      <c r="B1744" s="249"/>
      <c r="C1744" s="250"/>
      <c r="D1744" s="251"/>
      <c r="E1744" s="251"/>
      <c r="F1744" s="251"/>
      <c r="G1744" s="251"/>
      <c r="H1744" s="251"/>
      <c r="I1744" s="251"/>
      <c r="J1744" s="251"/>
      <c r="K1744" s="251"/>
      <c r="L1744" s="251"/>
      <c r="M1744" s="254"/>
      <c r="N1744" s="112"/>
      <c r="O1744" s="112"/>
    </row>
    <row r="1745" spans="2:15" ht="20.100000000000001" customHeight="1" x14ac:dyDescent="0.2">
      <c r="B1745" s="249" t="s">
        <v>144</v>
      </c>
      <c r="C1745" s="250"/>
      <c r="D1745" s="251" t="s">
        <v>134</v>
      </c>
      <c r="E1745" s="251"/>
      <c r="F1745" s="251"/>
      <c r="G1745" s="251"/>
      <c r="H1745" s="251"/>
      <c r="I1745" s="251"/>
      <c r="J1745" s="251"/>
      <c r="K1745" s="251"/>
      <c r="L1745" s="251"/>
      <c r="M1745" s="154"/>
      <c r="N1745" s="112"/>
      <c r="O1745" s="112"/>
    </row>
    <row r="1746" spans="2:15" ht="20.100000000000001" customHeight="1" x14ac:dyDescent="0.2">
      <c r="B1746" s="249"/>
      <c r="C1746" s="250"/>
      <c r="D1746" s="251"/>
      <c r="E1746" s="251"/>
      <c r="F1746" s="251"/>
      <c r="G1746" s="251"/>
      <c r="H1746" s="251"/>
      <c r="I1746" s="251"/>
      <c r="J1746" s="251"/>
      <c r="K1746" s="251"/>
      <c r="L1746" s="251"/>
      <c r="M1746" s="154"/>
      <c r="N1746" s="112"/>
      <c r="O1746" s="112"/>
    </row>
    <row r="1747" spans="2:15" ht="20.100000000000001" customHeight="1" x14ac:dyDescent="0.2">
      <c r="B1747" s="249" t="s">
        <v>145</v>
      </c>
      <c r="C1747" s="250"/>
      <c r="D1747" s="251" t="s">
        <v>135</v>
      </c>
      <c r="E1747" s="251"/>
      <c r="F1747" s="251"/>
      <c r="G1747" s="251"/>
      <c r="H1747" s="251"/>
      <c r="I1747" s="251"/>
      <c r="J1747" s="251"/>
      <c r="K1747" s="251"/>
      <c r="L1747" s="251"/>
      <c r="M1747" s="154"/>
      <c r="N1747" s="112"/>
      <c r="O1747" s="112"/>
    </row>
    <row r="1748" spans="2:15" ht="20.100000000000001" customHeight="1" x14ac:dyDescent="0.2">
      <c r="B1748" s="249"/>
      <c r="C1748" s="250"/>
      <c r="D1748" s="251"/>
      <c r="E1748" s="251"/>
      <c r="F1748" s="251"/>
      <c r="G1748" s="251"/>
      <c r="H1748" s="251"/>
      <c r="I1748" s="251"/>
      <c r="J1748" s="251"/>
      <c r="K1748" s="251"/>
      <c r="L1748" s="251"/>
      <c r="M1748" s="154"/>
      <c r="N1748" s="112"/>
      <c r="O1748" s="112"/>
    </row>
    <row r="1749" spans="2:15" ht="20.100000000000001" customHeight="1" x14ac:dyDescent="0.2">
      <c r="B1749" s="249" t="s">
        <v>146</v>
      </c>
      <c r="C1749" s="250"/>
      <c r="D1749" s="251" t="s">
        <v>136</v>
      </c>
      <c r="E1749" s="251"/>
      <c r="F1749" s="251"/>
      <c r="G1749" s="251"/>
      <c r="H1749" s="251"/>
      <c r="I1749" s="251"/>
      <c r="J1749" s="251"/>
      <c r="K1749" s="251"/>
      <c r="L1749" s="251"/>
      <c r="M1749" s="154"/>
      <c r="N1749" s="112"/>
      <c r="O1749" s="112"/>
    </row>
    <row r="1750" spans="2:15" ht="20.100000000000001" customHeight="1" x14ac:dyDescent="0.2">
      <c r="B1750" s="249"/>
      <c r="C1750" s="250"/>
      <c r="D1750" s="251"/>
      <c r="E1750" s="251"/>
      <c r="F1750" s="251"/>
      <c r="G1750" s="251"/>
      <c r="H1750" s="251"/>
      <c r="I1750" s="251"/>
      <c r="J1750" s="251"/>
      <c r="K1750" s="251"/>
      <c r="L1750" s="251"/>
      <c r="M1750" s="154"/>
      <c r="N1750" s="112"/>
      <c r="O1750" s="112"/>
    </row>
    <row r="1751" spans="2:15" ht="20.100000000000001" customHeight="1" x14ac:dyDescent="0.2">
      <c r="B1751" s="249" t="s">
        <v>147</v>
      </c>
      <c r="C1751" s="250"/>
      <c r="D1751" s="251" t="s">
        <v>137</v>
      </c>
      <c r="E1751" s="251"/>
      <c r="F1751" s="251"/>
      <c r="G1751" s="251"/>
      <c r="H1751" s="251"/>
      <c r="I1751" s="251"/>
      <c r="J1751" s="251"/>
      <c r="K1751" s="251"/>
      <c r="L1751" s="251"/>
      <c r="M1751" s="154"/>
      <c r="N1751" s="112"/>
      <c r="O1751" s="112"/>
    </row>
    <row r="1752" spans="2:15" ht="20.100000000000001" customHeight="1" x14ac:dyDescent="0.2">
      <c r="B1752" s="249"/>
      <c r="C1752" s="250"/>
      <c r="D1752" s="251"/>
      <c r="E1752" s="251"/>
      <c r="F1752" s="251"/>
      <c r="G1752" s="251"/>
      <c r="H1752" s="251"/>
      <c r="I1752" s="251"/>
      <c r="J1752" s="251"/>
      <c r="K1752" s="251"/>
      <c r="L1752" s="251"/>
      <c r="M1752" s="154"/>
      <c r="N1752" s="112"/>
      <c r="O1752" s="112"/>
    </row>
    <row r="1753" spans="2:15" ht="20.100000000000001" customHeight="1" x14ac:dyDescent="0.2">
      <c r="B1753" s="249" t="s">
        <v>148</v>
      </c>
      <c r="C1753" s="250"/>
      <c r="D1753" s="251" t="s">
        <v>138</v>
      </c>
      <c r="E1753" s="251"/>
      <c r="F1753" s="251"/>
      <c r="G1753" s="251"/>
      <c r="H1753" s="251"/>
      <c r="I1753" s="251"/>
      <c r="J1753" s="251"/>
      <c r="K1753" s="251"/>
      <c r="L1753" s="251"/>
      <c r="M1753" s="254"/>
    </row>
    <row r="1754" spans="2:15" ht="20.100000000000001" customHeight="1" thickBot="1" x14ac:dyDescent="0.25">
      <c r="B1754" s="252"/>
      <c r="C1754" s="253"/>
      <c r="D1754" s="258"/>
      <c r="E1754" s="258"/>
      <c r="F1754" s="258"/>
      <c r="G1754" s="258"/>
      <c r="H1754" s="258"/>
      <c r="I1754" s="258"/>
      <c r="J1754" s="258"/>
      <c r="K1754" s="258"/>
      <c r="L1754" s="258"/>
      <c r="M1754" s="259"/>
    </row>
    <row r="1755" spans="2:15" ht="35.1" customHeight="1" thickTop="1" x14ac:dyDescent="0.2"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</row>
    <row r="1756" spans="2:15" ht="20.100000000000001" customHeight="1" x14ac:dyDescent="0.2">
      <c r="B1756" s="102"/>
      <c r="C1756" s="102"/>
      <c r="D1756" s="102"/>
      <c r="E1756" s="102"/>
      <c r="F1756" s="102"/>
      <c r="G1756" s="102"/>
      <c r="H1756" s="102"/>
      <c r="I1756" s="102"/>
      <c r="J1756" s="102"/>
      <c r="K1756" s="102"/>
      <c r="L1756" s="102"/>
      <c r="M1756" s="102"/>
    </row>
    <row r="1757" spans="2:15" ht="20.100000000000001" customHeight="1" x14ac:dyDescent="0.2">
      <c r="B1757" s="102"/>
      <c r="C1757" s="102"/>
      <c r="D1757" s="102"/>
      <c r="E1757" s="102"/>
      <c r="F1757" s="102"/>
      <c r="G1757" s="102"/>
      <c r="H1757" s="102"/>
      <c r="I1757" s="102"/>
      <c r="J1757" s="102"/>
      <c r="K1757" s="102"/>
      <c r="L1757" s="102"/>
      <c r="M1757" s="102"/>
    </row>
    <row r="1758" spans="2:15" ht="20.100000000000001" customHeight="1" x14ac:dyDescent="0.2">
      <c r="B1758" s="102"/>
      <c r="C1758" s="102"/>
      <c r="D1758" s="102"/>
      <c r="E1758" s="102"/>
      <c r="F1758" s="102"/>
      <c r="G1758" s="102"/>
      <c r="H1758" s="102"/>
      <c r="I1758" s="102"/>
      <c r="J1758" s="102"/>
      <c r="K1758" s="102"/>
      <c r="L1758" s="102"/>
      <c r="M1758" s="102"/>
    </row>
    <row r="1759" spans="2:15" ht="20.100000000000001" customHeight="1" x14ac:dyDescent="0.2">
      <c r="B1759" s="102"/>
      <c r="C1759" s="102"/>
      <c r="D1759" s="102"/>
      <c r="E1759" s="102"/>
      <c r="F1759" s="102"/>
      <c r="G1759" s="102"/>
      <c r="H1759" s="102"/>
      <c r="I1759" s="102"/>
      <c r="J1759" s="102"/>
      <c r="K1759" s="102"/>
      <c r="L1759" s="102"/>
      <c r="M1759" s="102"/>
    </row>
    <row r="1760" spans="2:15" ht="20.100000000000001" customHeight="1" x14ac:dyDescent="0.2">
      <c r="B1760" s="102"/>
      <c r="C1760" s="102"/>
      <c r="D1760" s="102"/>
      <c r="E1760" s="102"/>
      <c r="F1760" s="102"/>
      <c r="G1760" s="102"/>
      <c r="H1760" s="102"/>
      <c r="I1760" s="102"/>
      <c r="J1760" s="102"/>
      <c r="K1760" s="102"/>
      <c r="L1760" s="102"/>
      <c r="M1760" s="102"/>
    </row>
    <row r="1761" spans="2:13" ht="20.100000000000001" customHeight="1" x14ac:dyDescent="0.2">
      <c r="B1761" s="102"/>
      <c r="C1761" s="102"/>
      <c r="D1761" s="102"/>
      <c r="E1761" s="102"/>
      <c r="F1761" s="102"/>
      <c r="G1761" s="102"/>
      <c r="H1761" s="102"/>
      <c r="I1761" s="102"/>
      <c r="J1761" s="102"/>
      <c r="K1761" s="102"/>
      <c r="L1761" s="102"/>
      <c r="M1761" s="102"/>
    </row>
    <row r="1762" spans="2:13" ht="20.100000000000001" customHeight="1" x14ac:dyDescent="0.2">
      <c r="B1762" s="102"/>
      <c r="C1762" s="102"/>
      <c r="D1762" s="102"/>
      <c r="E1762" s="102"/>
      <c r="F1762" s="102"/>
      <c r="G1762" s="102"/>
      <c r="H1762" s="102"/>
      <c r="I1762" s="102"/>
      <c r="J1762" s="102"/>
      <c r="K1762" s="102"/>
      <c r="L1762" s="102"/>
      <c r="M1762" s="102"/>
    </row>
    <row r="1763" spans="2:13" ht="20.100000000000001" customHeight="1" x14ac:dyDescent="0.2">
      <c r="B1763" s="102"/>
      <c r="C1763" s="102"/>
      <c r="D1763" s="102"/>
      <c r="E1763" s="102"/>
      <c r="F1763" s="102"/>
      <c r="G1763" s="102"/>
      <c r="H1763" s="102"/>
      <c r="I1763" s="102"/>
      <c r="J1763" s="102"/>
      <c r="K1763" s="102"/>
      <c r="L1763" s="102"/>
      <c r="M1763" s="102"/>
    </row>
    <row r="1764" spans="2:13" ht="20.100000000000001" customHeight="1" x14ac:dyDescent="0.2">
      <c r="B1764" s="102"/>
      <c r="C1764" s="102"/>
      <c r="D1764" s="102"/>
      <c r="E1764" s="102"/>
      <c r="F1764" s="102"/>
      <c r="G1764" s="102"/>
      <c r="H1764" s="102"/>
      <c r="I1764" s="102"/>
      <c r="J1764" s="102"/>
      <c r="K1764" s="102"/>
      <c r="L1764" s="102"/>
      <c r="M1764" s="102"/>
    </row>
    <row r="1765" spans="2:13" ht="20.100000000000001" customHeight="1" x14ac:dyDescent="0.2">
      <c r="B1765" s="102"/>
      <c r="C1765" s="102"/>
      <c r="D1765" s="102"/>
      <c r="E1765" s="102"/>
      <c r="F1765" s="102"/>
      <c r="G1765" s="102"/>
      <c r="H1765" s="102"/>
      <c r="I1765" s="102"/>
      <c r="J1765" s="102"/>
      <c r="K1765" s="102"/>
      <c r="L1765" s="102"/>
      <c r="M1765" s="102"/>
    </row>
    <row r="1766" spans="2:13" ht="20.100000000000001" customHeight="1" x14ac:dyDescent="0.2">
      <c r="B1766" s="102"/>
      <c r="C1766" s="102"/>
      <c r="D1766" s="102"/>
      <c r="E1766" s="102"/>
      <c r="F1766" s="102"/>
      <c r="G1766" s="102"/>
      <c r="H1766" s="102"/>
      <c r="I1766" s="102"/>
      <c r="J1766" s="102"/>
      <c r="K1766" s="102"/>
      <c r="L1766" s="102"/>
      <c r="M1766" s="102"/>
    </row>
    <row r="1767" spans="2:13" ht="20.100000000000001" customHeight="1" x14ac:dyDescent="0.2">
      <c r="B1767" s="102"/>
      <c r="C1767" s="102"/>
      <c r="D1767" s="102"/>
      <c r="E1767" s="102"/>
      <c r="F1767" s="102"/>
      <c r="G1767" s="102"/>
      <c r="H1767" s="102"/>
      <c r="I1767" s="102"/>
      <c r="J1767" s="102"/>
      <c r="K1767" s="102"/>
      <c r="L1767" s="102"/>
      <c r="M1767" s="102"/>
    </row>
    <row r="1768" spans="2:13" ht="20.100000000000001" customHeight="1" x14ac:dyDescent="0.2">
      <c r="B1768" s="102"/>
      <c r="C1768" s="102"/>
      <c r="D1768" s="102"/>
      <c r="E1768" s="102"/>
      <c r="F1768" s="102"/>
      <c r="G1768" s="102"/>
      <c r="H1768" s="102"/>
      <c r="I1768" s="102"/>
      <c r="J1768" s="102"/>
      <c r="K1768" s="102"/>
      <c r="L1768" s="102"/>
      <c r="M1768" s="102"/>
    </row>
    <row r="1769" spans="2:13" ht="20.100000000000001" customHeight="1" x14ac:dyDescent="0.2">
      <c r="B1769" s="102"/>
      <c r="C1769" s="102"/>
      <c r="D1769" s="102"/>
      <c r="E1769" s="102"/>
      <c r="F1769" s="102"/>
      <c r="G1769" s="102"/>
      <c r="H1769" s="102"/>
      <c r="I1769" s="102"/>
      <c r="J1769" s="102"/>
      <c r="K1769" s="102"/>
      <c r="L1769" s="102"/>
      <c r="M1769" s="102"/>
    </row>
    <row r="1770" spans="2:13" ht="20.100000000000001" customHeight="1" x14ac:dyDescent="0.2">
      <c r="B1770" s="102"/>
      <c r="C1770" s="102"/>
      <c r="D1770" s="102"/>
      <c r="E1770" s="102"/>
      <c r="F1770" s="102"/>
      <c r="G1770" s="102"/>
      <c r="H1770" s="102"/>
      <c r="I1770" s="102"/>
      <c r="J1770" s="102"/>
      <c r="K1770" s="102"/>
      <c r="L1770" s="102"/>
      <c r="M1770" s="102"/>
    </row>
    <row r="1771" spans="2:13" ht="20.100000000000001" customHeight="1" x14ac:dyDescent="0.2">
      <c r="B1771" s="102"/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M1771" s="102"/>
    </row>
    <row r="1772" spans="2:13" ht="20.100000000000001" customHeight="1" x14ac:dyDescent="0.2">
      <c r="B1772" s="102"/>
      <c r="C1772" s="102"/>
      <c r="D1772" s="102"/>
      <c r="E1772" s="102"/>
      <c r="F1772" s="102"/>
      <c r="G1772" s="102"/>
      <c r="H1772" s="102"/>
      <c r="I1772" s="102"/>
      <c r="J1772" s="102"/>
      <c r="K1772" s="102"/>
      <c r="L1772" s="102"/>
      <c r="M1772" s="102"/>
    </row>
    <row r="1773" spans="2:13" ht="20.100000000000001" customHeight="1" x14ac:dyDescent="0.2">
      <c r="B1773" s="102"/>
      <c r="C1773" s="102"/>
      <c r="D1773" s="102"/>
      <c r="E1773" s="102"/>
      <c r="F1773" s="102"/>
      <c r="G1773" s="102"/>
      <c r="H1773" s="102"/>
      <c r="I1773" s="102"/>
      <c r="J1773" s="102"/>
      <c r="K1773" s="102"/>
      <c r="L1773" s="102"/>
      <c r="M1773" s="102"/>
    </row>
    <row r="1774" spans="2:13" ht="20.100000000000001" customHeight="1" x14ac:dyDescent="0.2">
      <c r="B1774" s="102"/>
      <c r="C1774" s="102"/>
      <c r="D1774" s="102"/>
      <c r="E1774" s="102"/>
      <c r="F1774" s="102"/>
      <c r="G1774" s="102"/>
      <c r="H1774" s="102"/>
      <c r="I1774" s="102"/>
      <c r="J1774" s="102"/>
      <c r="K1774" s="102"/>
      <c r="L1774" s="102"/>
      <c r="M1774" s="102"/>
    </row>
    <row r="1775" spans="2:13" ht="20.100000000000001" customHeight="1" x14ac:dyDescent="0.2">
      <c r="B1775" s="102"/>
      <c r="C1775" s="102"/>
      <c r="D1775" s="102"/>
      <c r="E1775" s="102"/>
      <c r="F1775" s="102"/>
      <c r="G1775" s="102"/>
      <c r="H1775" s="102"/>
      <c r="I1775" s="102"/>
      <c r="J1775" s="102"/>
      <c r="K1775" s="102"/>
      <c r="L1775" s="102"/>
      <c r="M1775" s="102"/>
    </row>
    <row r="1776" spans="2:13" ht="20.100000000000001" customHeight="1" x14ac:dyDescent="0.2">
      <c r="B1776" s="102"/>
      <c r="C1776" s="102"/>
      <c r="D1776" s="102"/>
      <c r="E1776" s="102"/>
      <c r="F1776" s="102"/>
      <c r="G1776" s="102"/>
      <c r="H1776" s="102"/>
      <c r="I1776" s="102"/>
      <c r="J1776" s="102"/>
      <c r="K1776" s="102"/>
      <c r="L1776" s="102"/>
      <c r="M1776" s="102"/>
    </row>
    <row r="1777" spans="2:13" ht="20.100000000000001" customHeight="1" x14ac:dyDescent="0.2">
      <c r="B1777" s="102"/>
      <c r="C1777" s="102"/>
      <c r="D1777" s="102"/>
      <c r="E1777" s="102"/>
      <c r="F1777" s="102"/>
      <c r="G1777" s="102"/>
      <c r="H1777" s="102"/>
      <c r="I1777" s="102"/>
      <c r="J1777" s="102"/>
      <c r="K1777" s="102"/>
      <c r="L1777" s="102"/>
      <c r="M1777" s="102"/>
    </row>
    <row r="1778" spans="2:13" ht="20.100000000000001" customHeight="1" x14ac:dyDescent="0.2">
      <c r="B1778" s="102"/>
      <c r="C1778" s="102"/>
      <c r="D1778" s="102"/>
      <c r="E1778" s="102"/>
      <c r="F1778" s="102"/>
      <c r="G1778" s="102"/>
      <c r="H1778" s="102"/>
      <c r="I1778" s="102"/>
      <c r="J1778" s="102"/>
      <c r="K1778" s="102"/>
      <c r="L1778" s="102"/>
      <c r="M1778" s="102"/>
    </row>
    <row r="1779" spans="2:13" ht="20.100000000000001" customHeight="1" x14ac:dyDescent="0.2">
      <c r="B1779" s="102"/>
      <c r="C1779" s="102"/>
      <c r="D1779" s="102"/>
      <c r="E1779" s="102"/>
      <c r="F1779" s="102"/>
      <c r="G1779" s="102"/>
      <c r="H1779" s="102"/>
      <c r="I1779" s="102"/>
      <c r="J1779" s="102"/>
      <c r="K1779" s="102"/>
      <c r="L1779" s="102"/>
      <c r="M1779" s="102"/>
    </row>
    <row r="1780" spans="2:13" ht="20.100000000000001" customHeight="1" x14ac:dyDescent="0.2">
      <c r="B1780" s="102"/>
      <c r="C1780" s="102"/>
      <c r="D1780" s="102"/>
      <c r="E1780" s="102"/>
      <c r="F1780" s="102"/>
      <c r="G1780" s="102"/>
      <c r="H1780" s="102"/>
      <c r="I1780" s="102"/>
      <c r="J1780" s="102"/>
      <c r="K1780" s="102"/>
      <c r="L1780" s="102"/>
      <c r="M1780" s="102"/>
    </row>
    <row r="1781" spans="2:13" ht="20.100000000000001" customHeight="1" x14ac:dyDescent="0.2">
      <c r="B1781" s="102"/>
      <c r="C1781" s="102"/>
      <c r="D1781" s="102"/>
      <c r="E1781" s="102"/>
      <c r="F1781" s="102"/>
      <c r="G1781" s="102"/>
      <c r="H1781" s="102"/>
      <c r="I1781" s="102"/>
      <c r="J1781" s="102"/>
      <c r="K1781" s="102"/>
      <c r="L1781" s="102"/>
      <c r="M1781" s="102"/>
    </row>
    <row r="1782" spans="2:13" ht="20.100000000000001" customHeight="1" x14ac:dyDescent="0.2">
      <c r="B1782" s="102"/>
      <c r="C1782" s="102"/>
      <c r="D1782" s="102"/>
      <c r="E1782" s="102"/>
      <c r="F1782" s="102"/>
      <c r="G1782" s="102"/>
      <c r="H1782" s="102"/>
      <c r="I1782" s="102"/>
      <c r="J1782" s="102"/>
      <c r="K1782" s="102"/>
      <c r="L1782" s="102"/>
      <c r="M1782" s="102"/>
    </row>
    <row r="1783" spans="2:13" ht="20.100000000000001" customHeight="1" x14ac:dyDescent="0.2">
      <c r="B1783" s="102"/>
      <c r="C1783" s="102"/>
      <c r="D1783" s="102"/>
      <c r="E1783" s="102"/>
      <c r="F1783" s="102"/>
      <c r="G1783" s="102"/>
      <c r="H1783" s="102"/>
      <c r="I1783" s="102"/>
      <c r="J1783" s="102"/>
      <c r="K1783" s="102"/>
      <c r="L1783" s="102"/>
      <c r="M1783" s="102"/>
    </row>
    <row r="1784" spans="2:13" ht="20.100000000000001" customHeight="1" x14ac:dyDescent="0.2">
      <c r="B1784" s="102"/>
      <c r="C1784" s="102"/>
      <c r="D1784" s="102"/>
      <c r="E1784" s="102"/>
      <c r="F1784" s="102"/>
      <c r="G1784" s="102"/>
      <c r="H1784" s="102"/>
      <c r="I1784" s="102"/>
      <c r="J1784" s="102"/>
      <c r="K1784" s="102"/>
      <c r="L1784" s="102"/>
      <c r="M1784" s="102"/>
    </row>
    <row r="1785" spans="2:13" ht="20.100000000000001" customHeight="1" x14ac:dyDescent="0.2">
      <c r="B1785" s="102"/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</row>
    <row r="1786" spans="2:13" ht="20.100000000000001" customHeight="1" x14ac:dyDescent="0.2">
      <c r="B1786" s="102"/>
      <c r="C1786" s="102"/>
      <c r="D1786" s="102"/>
      <c r="E1786" s="102"/>
      <c r="F1786" s="102"/>
      <c r="G1786" s="102"/>
      <c r="H1786" s="102"/>
      <c r="I1786" s="102"/>
      <c r="J1786" s="102"/>
      <c r="K1786" s="102"/>
      <c r="L1786" s="102"/>
      <c r="M1786" s="102"/>
    </row>
    <row r="1787" spans="2:13" ht="20.100000000000001" customHeight="1" x14ac:dyDescent="0.2">
      <c r="B1787" s="102"/>
      <c r="C1787" s="102"/>
      <c r="D1787" s="102"/>
      <c r="E1787" s="102"/>
      <c r="F1787" s="102"/>
      <c r="G1787" s="102"/>
      <c r="H1787" s="102"/>
      <c r="I1787" s="102"/>
      <c r="J1787" s="102"/>
      <c r="K1787" s="102"/>
      <c r="L1787" s="102"/>
      <c r="M1787" s="102"/>
    </row>
    <row r="1788" spans="2:13" ht="20.100000000000001" customHeight="1" x14ac:dyDescent="0.2">
      <c r="B1788" s="102"/>
      <c r="C1788" s="102"/>
      <c r="D1788" s="102"/>
      <c r="E1788" s="102"/>
      <c r="F1788" s="102"/>
      <c r="G1788" s="102"/>
      <c r="H1788" s="102"/>
      <c r="I1788" s="102"/>
      <c r="J1788" s="102"/>
      <c r="K1788" s="102"/>
      <c r="L1788" s="102"/>
      <c r="M1788" s="102"/>
    </row>
    <row r="1789" spans="2:13" ht="20.100000000000001" customHeight="1" x14ac:dyDescent="0.2">
      <c r="B1789" s="104"/>
      <c r="C1789" s="104"/>
      <c r="D1789" s="104"/>
      <c r="E1789" s="104"/>
      <c r="F1789" s="104"/>
      <c r="G1789" s="104"/>
      <c r="H1789" s="104"/>
      <c r="I1789" s="104"/>
      <c r="J1789" s="104"/>
      <c r="K1789" s="104"/>
      <c r="L1789" s="104"/>
      <c r="M1789" s="104"/>
    </row>
    <row r="1790" spans="2:13" ht="20.100000000000001" customHeight="1" x14ac:dyDescent="0.2">
      <c r="B1790" s="102"/>
      <c r="C1790" s="102"/>
      <c r="D1790" s="102"/>
      <c r="E1790" s="102"/>
      <c r="F1790" s="102"/>
      <c r="G1790" s="102"/>
      <c r="H1790" s="102"/>
      <c r="I1790" s="102"/>
      <c r="J1790" s="102"/>
      <c r="K1790" s="102"/>
      <c r="L1790" s="102"/>
      <c r="M1790" s="102"/>
    </row>
    <row r="1791" spans="2:13" ht="20.100000000000001" customHeight="1" x14ac:dyDescent="0.2">
      <c r="B1791" s="125"/>
      <c r="C1791" s="125"/>
      <c r="D1791" s="125"/>
      <c r="E1791" s="125"/>
      <c r="F1791" s="125"/>
      <c r="G1791" s="125"/>
      <c r="H1791" s="125"/>
      <c r="I1791" s="125"/>
      <c r="J1791" s="125"/>
      <c r="K1791" s="125"/>
      <c r="L1791" s="125"/>
      <c r="M1791" s="125"/>
    </row>
    <row r="1792" spans="2:13" ht="20.100000000000001" customHeight="1" x14ac:dyDescent="0.2">
      <c r="B1792" s="102"/>
      <c r="C1792" s="102"/>
      <c r="D1792" s="102"/>
      <c r="E1792" s="102"/>
      <c r="F1792" s="102"/>
      <c r="G1792" s="102"/>
      <c r="H1792" s="102"/>
      <c r="I1792" s="102"/>
      <c r="J1792" s="102"/>
      <c r="K1792" s="102"/>
      <c r="L1792" s="102"/>
      <c r="M1792" s="102"/>
    </row>
    <row r="1793" spans="2:15" ht="20.100000000000001" customHeight="1" x14ac:dyDescent="0.2">
      <c r="B1793" s="100"/>
      <c r="C1793" s="100"/>
      <c r="D1793" s="100"/>
      <c r="E1793" s="100"/>
      <c r="F1793" s="100"/>
      <c r="G1793" s="100"/>
      <c r="H1793" s="100"/>
      <c r="I1793" s="100"/>
      <c r="J1793" s="100"/>
      <c r="K1793" s="100"/>
      <c r="L1793" s="100"/>
      <c r="M1793" s="100"/>
    </row>
    <row r="1794" spans="2:15" ht="20.100000000000001" customHeight="1" x14ac:dyDescent="0.2">
      <c r="B1794" s="101"/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</row>
    <row r="1795" spans="2:15" ht="20.100000000000001" customHeight="1" x14ac:dyDescent="0.2">
      <c r="B1795" s="101"/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</row>
    <row r="1796" spans="2:15" ht="20.100000000000001" customHeight="1" x14ac:dyDescent="0.2">
      <c r="B1796" s="102"/>
      <c r="C1796" s="102"/>
      <c r="D1796" s="102"/>
      <c r="E1796" s="102"/>
      <c r="F1796" s="102"/>
      <c r="G1796" s="102"/>
      <c r="H1796" s="102"/>
      <c r="I1796" s="102"/>
      <c r="J1796" s="102"/>
      <c r="K1796" s="102"/>
      <c r="L1796" s="102"/>
      <c r="M1796" s="102"/>
    </row>
    <row r="1797" spans="2:15" ht="20.100000000000001" customHeight="1" x14ac:dyDescent="0.2">
      <c r="B1797" s="100" t="s">
        <v>127</v>
      </c>
      <c r="C1797" s="100"/>
      <c r="D1797" s="100"/>
      <c r="E1797" s="100"/>
      <c r="F1797" s="100"/>
      <c r="G1797" s="100"/>
      <c r="H1797" s="100"/>
      <c r="I1797" s="100"/>
      <c r="J1797" s="100"/>
      <c r="K1797" s="100"/>
      <c r="L1797" s="100"/>
      <c r="M1797" s="100"/>
      <c r="N1797" s="81"/>
      <c r="O1797" s="81"/>
    </row>
    <row r="1798" spans="2:15" s="65" customFormat="1" ht="20.100000000000001" customHeight="1" x14ac:dyDescent="0.2">
      <c r="B1798" s="102"/>
      <c r="C1798" s="102"/>
      <c r="D1798" s="102"/>
      <c r="E1798" s="102"/>
      <c r="F1798" s="102"/>
      <c r="G1798" s="102"/>
      <c r="H1798" s="102"/>
      <c r="I1798" s="102"/>
      <c r="J1798" s="102"/>
      <c r="K1798" s="102"/>
      <c r="L1798" s="102"/>
      <c r="M1798" s="102"/>
      <c r="N1798" s="8"/>
      <c r="O1798" s="8"/>
    </row>
    <row r="1799" spans="2:15" ht="20.100000000000001" customHeight="1" x14ac:dyDescent="0.2">
      <c r="B1799" s="125"/>
      <c r="C1799" s="125"/>
      <c r="D1799" s="125"/>
      <c r="E1799" s="125"/>
      <c r="F1799" s="125"/>
      <c r="G1799" s="125"/>
      <c r="H1799" s="125"/>
      <c r="I1799" s="125"/>
      <c r="J1799" s="125"/>
      <c r="K1799" s="125"/>
      <c r="L1799" s="125"/>
      <c r="M1799" s="125"/>
    </row>
    <row r="1800" spans="2:15" ht="20.100000000000001" customHeight="1" x14ac:dyDescent="0.2">
      <c r="B1800" s="102"/>
      <c r="C1800" s="102"/>
      <c r="D1800" s="102"/>
      <c r="E1800" s="102"/>
      <c r="F1800" s="102"/>
      <c r="G1800" s="102"/>
      <c r="H1800" s="102"/>
      <c r="I1800" s="102"/>
      <c r="J1800" s="102"/>
      <c r="K1800" s="102"/>
      <c r="L1800" s="102"/>
      <c r="M1800" s="102"/>
    </row>
    <row r="1801" spans="2:15" ht="20.100000000000001" customHeight="1" x14ac:dyDescent="0.2">
      <c r="B1801" s="102"/>
      <c r="C1801" s="102"/>
      <c r="D1801" s="102"/>
      <c r="E1801" s="102"/>
      <c r="F1801" s="102"/>
      <c r="G1801" s="102"/>
      <c r="H1801" s="102"/>
      <c r="I1801" s="102"/>
      <c r="J1801" s="102"/>
      <c r="K1801" s="102"/>
      <c r="L1801" s="102"/>
      <c r="M1801" s="102"/>
    </row>
    <row r="1802" spans="2:15" ht="20.100000000000001" customHeight="1" x14ac:dyDescent="0.2">
      <c r="B1802" s="102"/>
      <c r="C1802" s="102"/>
      <c r="D1802" s="102"/>
      <c r="E1802" s="102"/>
      <c r="F1802" s="102"/>
      <c r="G1802" s="102"/>
      <c r="H1802" s="102"/>
      <c r="I1802" s="102"/>
      <c r="J1802" s="102"/>
      <c r="K1802" s="102"/>
      <c r="L1802" s="102"/>
      <c r="M1802" s="102"/>
    </row>
    <row r="1803" spans="2:15" ht="20.100000000000001" customHeight="1" x14ac:dyDescent="0.2">
      <c r="B1803" s="102"/>
      <c r="C1803" s="102"/>
      <c r="D1803" s="102"/>
      <c r="E1803" s="102"/>
      <c r="F1803" s="102"/>
      <c r="G1803" s="102"/>
      <c r="H1803" s="102"/>
      <c r="I1803" s="102"/>
      <c r="J1803" s="102"/>
      <c r="K1803" s="102"/>
      <c r="L1803" s="102"/>
      <c r="M1803" s="102"/>
    </row>
    <row r="1804" spans="2:15" ht="20.100000000000001" customHeight="1" x14ac:dyDescent="0.2">
      <c r="B1804" s="102"/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M1804" s="102"/>
    </row>
    <row r="1805" spans="2:15" ht="20.100000000000001" customHeight="1" x14ac:dyDescent="0.2">
      <c r="B1805" s="102"/>
      <c r="C1805" s="102"/>
      <c r="D1805" s="102"/>
      <c r="E1805" s="102"/>
      <c r="F1805" s="102"/>
      <c r="G1805" s="102"/>
      <c r="H1805" s="102"/>
      <c r="I1805" s="102"/>
      <c r="J1805" s="102"/>
      <c r="K1805" s="102"/>
      <c r="L1805" s="102"/>
      <c r="M1805" s="102"/>
    </row>
    <row r="1806" spans="2:15" ht="20.100000000000001" customHeight="1" x14ac:dyDescent="0.2">
      <c r="B1806" s="102"/>
      <c r="C1806" s="102"/>
      <c r="D1806" s="102"/>
      <c r="E1806" s="102"/>
      <c r="F1806" s="102"/>
      <c r="G1806" s="102"/>
      <c r="H1806" s="102"/>
      <c r="I1806" s="102"/>
      <c r="J1806" s="102"/>
      <c r="K1806" s="102"/>
      <c r="L1806" s="102"/>
      <c r="M1806" s="102"/>
    </row>
    <row r="1807" spans="2:15" ht="20.100000000000001" customHeight="1" x14ac:dyDescent="0.2">
      <c r="B1807" s="102"/>
      <c r="C1807" s="102"/>
      <c r="D1807" s="102"/>
      <c r="E1807" s="102"/>
      <c r="F1807" s="102"/>
      <c r="G1807" s="102"/>
      <c r="H1807" s="102"/>
      <c r="I1807" s="102"/>
      <c r="J1807" s="102"/>
      <c r="K1807" s="102"/>
      <c r="L1807" s="102"/>
      <c r="M1807" s="102"/>
    </row>
    <row r="1808" spans="2:15" ht="20.100000000000001" customHeight="1" x14ac:dyDescent="0.2">
      <c r="B1808" s="102"/>
      <c r="C1808" s="102"/>
      <c r="D1808" s="102"/>
      <c r="E1808" s="102"/>
      <c r="F1808" s="102"/>
      <c r="G1808" s="102"/>
      <c r="H1808" s="102"/>
      <c r="I1808" s="102"/>
      <c r="J1808" s="102"/>
      <c r="K1808" s="102"/>
      <c r="L1808" s="102"/>
      <c r="M1808" s="102"/>
    </row>
    <row r="1809" spans="2:13" ht="20.100000000000001" customHeight="1" x14ac:dyDescent="0.2">
      <c r="B1809" s="102"/>
      <c r="C1809" s="102"/>
      <c r="D1809" s="102"/>
      <c r="E1809" s="102"/>
      <c r="F1809" s="102"/>
      <c r="G1809" s="102"/>
      <c r="H1809" s="102"/>
      <c r="I1809" s="102"/>
      <c r="J1809" s="102"/>
      <c r="K1809" s="102"/>
      <c r="L1809" s="102"/>
      <c r="M1809" s="102"/>
    </row>
    <row r="1810" spans="2:13" ht="20.100000000000001" customHeight="1" x14ac:dyDescent="0.2">
      <c r="B1810" s="102"/>
      <c r="C1810" s="102"/>
      <c r="D1810" s="102"/>
      <c r="E1810" s="102"/>
      <c r="F1810" s="102"/>
      <c r="G1810" s="102"/>
      <c r="H1810" s="102"/>
      <c r="I1810" s="102"/>
      <c r="J1810" s="102"/>
      <c r="K1810" s="102"/>
      <c r="L1810" s="102"/>
      <c r="M1810" s="102"/>
    </row>
    <row r="1811" spans="2:13" ht="20.100000000000001" customHeight="1" x14ac:dyDescent="0.2">
      <c r="B1811" s="102"/>
      <c r="C1811" s="102"/>
      <c r="D1811" s="102"/>
      <c r="E1811" s="102"/>
      <c r="F1811" s="102"/>
      <c r="G1811" s="102"/>
      <c r="H1811" s="102"/>
      <c r="I1811" s="102"/>
      <c r="J1811" s="102"/>
      <c r="K1811" s="102"/>
      <c r="L1811" s="102"/>
      <c r="M1811" s="102"/>
    </row>
    <row r="1812" spans="2:13" ht="20.100000000000001" customHeight="1" x14ac:dyDescent="0.2">
      <c r="B1812" s="102"/>
      <c r="C1812" s="102"/>
      <c r="D1812" s="102"/>
      <c r="E1812" s="102"/>
      <c r="F1812" s="102"/>
      <c r="G1812" s="102"/>
      <c r="H1812" s="102"/>
      <c r="I1812" s="102"/>
      <c r="J1812" s="102"/>
      <c r="K1812" s="102"/>
      <c r="L1812" s="102"/>
      <c r="M1812" s="102"/>
    </row>
    <row r="1813" spans="2:13" ht="20.100000000000001" customHeight="1" x14ac:dyDescent="0.2">
      <c r="B1813" s="102"/>
      <c r="C1813" s="102"/>
      <c r="D1813" s="102"/>
      <c r="E1813" s="102"/>
      <c r="F1813" s="102"/>
      <c r="G1813" s="102"/>
      <c r="H1813" s="102"/>
      <c r="I1813" s="102"/>
      <c r="J1813" s="102"/>
      <c r="K1813" s="102"/>
      <c r="L1813" s="102"/>
      <c r="M1813" s="102"/>
    </row>
    <row r="1814" spans="2:13" ht="20.100000000000001" customHeight="1" x14ac:dyDescent="0.2">
      <c r="B1814" s="102"/>
      <c r="C1814" s="102"/>
      <c r="D1814" s="102"/>
      <c r="E1814" s="102"/>
      <c r="F1814" s="102"/>
      <c r="G1814" s="102"/>
      <c r="H1814" s="102"/>
      <c r="I1814" s="102"/>
      <c r="J1814" s="102"/>
      <c r="K1814" s="102"/>
      <c r="L1814" s="102"/>
      <c r="M1814" s="102"/>
    </row>
    <row r="1815" spans="2:13" ht="20.100000000000001" customHeight="1" x14ac:dyDescent="0.2">
      <c r="B1815" s="102"/>
      <c r="C1815" s="102"/>
      <c r="D1815" s="102"/>
      <c r="E1815" s="102"/>
      <c r="F1815" s="102"/>
      <c r="G1815" s="102"/>
      <c r="H1815" s="102"/>
      <c r="I1815" s="102"/>
      <c r="J1815" s="102"/>
      <c r="K1815" s="102"/>
      <c r="L1815" s="102"/>
      <c r="M1815" s="102"/>
    </row>
    <row r="1816" spans="2:13" ht="20.100000000000001" customHeight="1" x14ac:dyDescent="0.2">
      <c r="B1816" s="102"/>
      <c r="C1816" s="102"/>
      <c r="D1816" s="102"/>
      <c r="E1816" s="102"/>
      <c r="F1816" s="102"/>
      <c r="G1816" s="102"/>
      <c r="H1816" s="102"/>
      <c r="I1816" s="102"/>
      <c r="J1816" s="102"/>
      <c r="K1816" s="102"/>
      <c r="L1816" s="102"/>
      <c r="M1816" s="102"/>
    </row>
    <row r="1817" spans="2:13" ht="20.100000000000001" customHeight="1" x14ac:dyDescent="0.2">
      <c r="B1817" s="102"/>
      <c r="C1817" s="102"/>
      <c r="D1817" s="102"/>
      <c r="E1817" s="102"/>
      <c r="F1817" s="102"/>
      <c r="G1817" s="102"/>
      <c r="H1817" s="102"/>
      <c r="I1817" s="102"/>
      <c r="J1817" s="102"/>
      <c r="K1817" s="102"/>
      <c r="L1817" s="102"/>
      <c r="M1817" s="102"/>
    </row>
    <row r="1818" spans="2:13" ht="20.100000000000001" customHeight="1" x14ac:dyDescent="0.2">
      <c r="B1818" s="102"/>
      <c r="C1818" s="102"/>
      <c r="D1818" s="102"/>
      <c r="E1818" s="102"/>
      <c r="F1818" s="102"/>
      <c r="G1818" s="102"/>
      <c r="H1818" s="102"/>
      <c r="I1818" s="102"/>
      <c r="J1818" s="102"/>
      <c r="K1818" s="102"/>
      <c r="L1818" s="102"/>
      <c r="M1818" s="102"/>
    </row>
    <row r="1819" spans="2:13" ht="20.100000000000001" customHeight="1" x14ac:dyDescent="0.2">
      <c r="B1819" s="102"/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</row>
    <row r="1820" spans="2:13" ht="20.100000000000001" customHeight="1" x14ac:dyDescent="0.2">
      <c r="B1820" s="102"/>
      <c r="C1820" s="102"/>
      <c r="D1820" s="102"/>
      <c r="E1820" s="102"/>
      <c r="F1820" s="102"/>
      <c r="G1820" s="102"/>
      <c r="H1820" s="102"/>
      <c r="I1820" s="102"/>
      <c r="J1820" s="102"/>
      <c r="K1820" s="102"/>
      <c r="L1820" s="102"/>
      <c r="M1820" s="102"/>
    </row>
    <row r="1821" spans="2:13" ht="20.100000000000001" customHeight="1" x14ac:dyDescent="0.2">
      <c r="B1821" s="102"/>
      <c r="C1821" s="102"/>
      <c r="D1821" s="102"/>
      <c r="E1821" s="102"/>
      <c r="F1821" s="102"/>
      <c r="G1821" s="102"/>
      <c r="H1821" s="102"/>
      <c r="I1821" s="102"/>
      <c r="J1821" s="102"/>
      <c r="K1821" s="102"/>
      <c r="L1821" s="102"/>
      <c r="M1821" s="102"/>
    </row>
    <row r="1822" spans="2:13" ht="20.100000000000001" customHeight="1" x14ac:dyDescent="0.2">
      <c r="B1822" s="102"/>
      <c r="C1822" s="102"/>
      <c r="D1822" s="102"/>
      <c r="E1822" s="102"/>
      <c r="F1822" s="102"/>
      <c r="G1822" s="102"/>
      <c r="H1822" s="102"/>
      <c r="I1822" s="102"/>
      <c r="J1822" s="102"/>
      <c r="K1822" s="102"/>
      <c r="L1822" s="102"/>
      <c r="M1822" s="102"/>
    </row>
    <row r="1823" spans="2:13" ht="20.100000000000001" customHeight="1" x14ac:dyDescent="0.2">
      <c r="B1823" s="102"/>
      <c r="C1823" s="102"/>
      <c r="D1823" s="102"/>
      <c r="E1823" s="102"/>
      <c r="F1823" s="102"/>
      <c r="G1823" s="102"/>
      <c r="H1823" s="102"/>
      <c r="I1823" s="102"/>
      <c r="J1823" s="102"/>
      <c r="K1823" s="102"/>
      <c r="L1823" s="102"/>
      <c r="M1823" s="102"/>
    </row>
    <row r="1824" spans="2:13" ht="20.100000000000001" customHeight="1" x14ac:dyDescent="0.2">
      <c r="B1824" s="102"/>
      <c r="C1824" s="102"/>
      <c r="D1824" s="102"/>
      <c r="E1824" s="102"/>
      <c r="F1824" s="102"/>
      <c r="G1824" s="102"/>
      <c r="H1824" s="102"/>
      <c r="I1824" s="102"/>
      <c r="J1824" s="102"/>
      <c r="K1824" s="102"/>
      <c r="L1824" s="102"/>
      <c r="M1824" s="102"/>
    </row>
    <row r="1825" spans="2:13" ht="20.100000000000001" customHeight="1" x14ac:dyDescent="0.2">
      <c r="B1825" s="102"/>
      <c r="C1825" s="102"/>
      <c r="D1825" s="102"/>
      <c r="E1825" s="102"/>
      <c r="F1825" s="102"/>
      <c r="G1825" s="102"/>
      <c r="H1825" s="102"/>
      <c r="I1825" s="102"/>
      <c r="J1825" s="102"/>
      <c r="K1825" s="102"/>
      <c r="L1825" s="102"/>
      <c r="M1825" s="102"/>
    </row>
    <row r="1826" spans="2:13" ht="20.100000000000001" customHeight="1" x14ac:dyDescent="0.2">
      <c r="B1826" s="102"/>
      <c r="C1826" s="102"/>
      <c r="D1826" s="102"/>
      <c r="E1826" s="102"/>
      <c r="F1826" s="102"/>
      <c r="G1826" s="102"/>
      <c r="H1826" s="102"/>
      <c r="I1826" s="102"/>
      <c r="J1826" s="102"/>
      <c r="K1826" s="102"/>
      <c r="L1826" s="102"/>
      <c r="M1826" s="102"/>
    </row>
    <row r="1827" spans="2:13" ht="20.100000000000001" customHeight="1" x14ac:dyDescent="0.2">
      <c r="B1827" s="125"/>
      <c r="C1827" s="125"/>
      <c r="D1827" s="125"/>
      <c r="E1827" s="125"/>
      <c r="F1827" s="125"/>
      <c r="G1827" s="125"/>
      <c r="H1827" s="125"/>
      <c r="I1827" s="125"/>
      <c r="J1827" s="125"/>
      <c r="K1827" s="125"/>
      <c r="L1827" s="125"/>
      <c r="M1827" s="125"/>
    </row>
    <row r="1828" spans="2:13" ht="20.100000000000001" customHeight="1" x14ac:dyDescent="0.2">
      <c r="B1828" s="125"/>
      <c r="C1828" s="125"/>
      <c r="D1828" s="125"/>
      <c r="E1828" s="125"/>
      <c r="F1828" s="125"/>
      <c r="G1828" s="125"/>
      <c r="H1828" s="125"/>
      <c r="I1828" s="125"/>
      <c r="J1828" s="125"/>
      <c r="K1828" s="125"/>
      <c r="L1828" s="125"/>
      <c r="M1828" s="125"/>
    </row>
    <row r="1829" spans="2:13" ht="20.100000000000001" customHeight="1" x14ac:dyDescent="0.2">
      <c r="B1829" s="125"/>
      <c r="C1829" s="125"/>
      <c r="D1829" s="125"/>
      <c r="E1829" s="125"/>
      <c r="F1829" s="125"/>
      <c r="G1829" s="125"/>
      <c r="H1829" s="125"/>
      <c r="I1829" s="125"/>
      <c r="J1829" s="125"/>
      <c r="K1829" s="125"/>
      <c r="L1829" s="125"/>
      <c r="M1829" s="125"/>
    </row>
    <row r="1830" spans="2:13" ht="20.100000000000001" customHeight="1" x14ac:dyDescent="0.2">
      <c r="B1830" s="125"/>
      <c r="C1830" s="125"/>
      <c r="D1830" s="125"/>
      <c r="E1830" s="125"/>
      <c r="F1830" s="125"/>
      <c r="G1830" s="125"/>
      <c r="H1830" s="125"/>
      <c r="I1830" s="125"/>
      <c r="J1830" s="125"/>
      <c r="K1830" s="125"/>
      <c r="L1830" s="125"/>
      <c r="M1830" s="125"/>
    </row>
    <row r="1831" spans="2:13" ht="20.100000000000001" customHeight="1" x14ac:dyDescent="0.2">
      <c r="B1831" s="125"/>
      <c r="C1831" s="125"/>
      <c r="D1831" s="125"/>
      <c r="E1831" s="125"/>
      <c r="F1831" s="125"/>
      <c r="G1831" s="125"/>
      <c r="H1831" s="125"/>
      <c r="I1831" s="125"/>
      <c r="J1831" s="125"/>
      <c r="K1831" s="125"/>
      <c r="L1831" s="125"/>
      <c r="M1831" s="125"/>
    </row>
    <row r="1832" spans="2:13" ht="20.100000000000001" customHeight="1" x14ac:dyDescent="0.2">
      <c r="B1832" s="125"/>
      <c r="C1832" s="125"/>
      <c r="D1832" s="125"/>
      <c r="E1832" s="125"/>
      <c r="F1832" s="125"/>
      <c r="G1832" s="125"/>
      <c r="H1832" s="125"/>
      <c r="I1832" s="125"/>
      <c r="J1832" s="125"/>
      <c r="K1832" s="125"/>
      <c r="L1832" s="125"/>
      <c r="M1832" s="125"/>
    </row>
    <row r="1833" spans="2:13" ht="20.100000000000001" customHeight="1" x14ac:dyDescent="0.2">
      <c r="B1833" s="125"/>
      <c r="C1833" s="125"/>
      <c r="D1833" s="125"/>
      <c r="E1833" s="125"/>
      <c r="F1833" s="125"/>
      <c r="G1833" s="125"/>
      <c r="H1833" s="125"/>
      <c r="I1833" s="125"/>
      <c r="J1833" s="125"/>
      <c r="K1833" s="125"/>
      <c r="L1833" s="125"/>
      <c r="M1833" s="125"/>
    </row>
    <row r="1834" spans="2:13" ht="20.100000000000001" customHeight="1" x14ac:dyDescent="0.2">
      <c r="B1834" s="125"/>
      <c r="C1834" s="125"/>
      <c r="D1834" s="125"/>
      <c r="E1834" s="125"/>
      <c r="F1834" s="125"/>
      <c r="G1834" s="125"/>
      <c r="H1834" s="125"/>
      <c r="I1834" s="125"/>
      <c r="J1834" s="125"/>
      <c r="K1834" s="125"/>
      <c r="L1834" s="125"/>
      <c r="M1834" s="125"/>
    </row>
    <row r="1835" spans="2:13" ht="20.100000000000001" customHeight="1" x14ac:dyDescent="0.2">
      <c r="B1835" s="125"/>
      <c r="C1835" s="125"/>
      <c r="D1835" s="125"/>
      <c r="E1835" s="125"/>
      <c r="F1835" s="125"/>
      <c r="G1835" s="125"/>
      <c r="H1835" s="125"/>
      <c r="I1835" s="125"/>
      <c r="J1835" s="125"/>
      <c r="K1835" s="125"/>
      <c r="L1835" s="125"/>
      <c r="M1835" s="125"/>
    </row>
    <row r="1836" spans="2:13" ht="20.100000000000001" customHeight="1" x14ac:dyDescent="0.2">
      <c r="B1836" s="125"/>
      <c r="C1836" s="125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5"/>
    </row>
    <row r="1837" spans="2:13" ht="20.100000000000001" customHeight="1" x14ac:dyDescent="0.2">
      <c r="B1837" s="125"/>
      <c r="C1837" s="125"/>
      <c r="D1837" s="125"/>
      <c r="E1837" s="125"/>
      <c r="F1837" s="125"/>
      <c r="G1837" s="125"/>
      <c r="H1837" s="125"/>
      <c r="I1837" s="125"/>
      <c r="J1837" s="125"/>
      <c r="K1837" s="125"/>
      <c r="L1837" s="125"/>
      <c r="M1837" s="125"/>
    </row>
    <row r="1838" spans="2:13" ht="20.100000000000001" customHeight="1" x14ac:dyDescent="0.2">
      <c r="B1838" s="125"/>
      <c r="C1838" s="125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5"/>
    </row>
    <row r="1839" spans="2:13" ht="20.100000000000001" customHeight="1" x14ac:dyDescent="0.2">
      <c r="B1839" s="125"/>
      <c r="C1839" s="125"/>
      <c r="D1839" s="125"/>
      <c r="E1839" s="125"/>
      <c r="F1839" s="125"/>
      <c r="G1839" s="125"/>
      <c r="H1839" s="125"/>
      <c r="I1839" s="125"/>
      <c r="J1839" s="125"/>
      <c r="K1839" s="125"/>
      <c r="L1839" s="125"/>
      <c r="M1839" s="125"/>
    </row>
    <row r="1840" spans="2:13" ht="20.100000000000001" customHeight="1" x14ac:dyDescent="0.2">
      <c r="B1840" s="125"/>
      <c r="C1840" s="125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5"/>
    </row>
    <row r="1841" spans="2:13" ht="20.100000000000001" customHeight="1" x14ac:dyDescent="0.2">
      <c r="B1841" s="125"/>
      <c r="C1841" s="125"/>
      <c r="D1841" s="125"/>
      <c r="E1841" s="125"/>
      <c r="F1841" s="125"/>
      <c r="G1841" s="125"/>
      <c r="H1841" s="125"/>
      <c r="I1841" s="125"/>
      <c r="J1841" s="125"/>
      <c r="K1841" s="125"/>
      <c r="L1841" s="125"/>
      <c r="M1841" s="125"/>
    </row>
    <row r="1842" spans="2:13" ht="20.100000000000001" customHeight="1" x14ac:dyDescent="0.2">
      <c r="B1842" s="125"/>
      <c r="C1842" s="125"/>
      <c r="D1842" s="125"/>
      <c r="E1842" s="125"/>
      <c r="F1842" s="125"/>
      <c r="G1842" s="125"/>
      <c r="H1842" s="125"/>
      <c r="I1842" s="125"/>
      <c r="J1842" s="125"/>
      <c r="K1842" s="125"/>
      <c r="L1842" s="125"/>
      <c r="M1842" s="125"/>
    </row>
    <row r="1843" spans="2:13" ht="20.100000000000001" customHeight="1" x14ac:dyDescent="0.2">
      <c r="B1843" s="125"/>
      <c r="C1843" s="125"/>
      <c r="D1843" s="125"/>
      <c r="E1843" s="125"/>
      <c r="F1843" s="125"/>
      <c r="G1843" s="125"/>
      <c r="H1843" s="125"/>
      <c r="I1843" s="125"/>
      <c r="J1843" s="125"/>
      <c r="K1843" s="125"/>
      <c r="L1843" s="125"/>
      <c r="M1843" s="125"/>
    </row>
    <row r="1844" spans="2:13" ht="20.100000000000001" customHeight="1" x14ac:dyDescent="0.2">
      <c r="B1844" s="125"/>
      <c r="C1844" s="125"/>
      <c r="D1844" s="125"/>
      <c r="E1844" s="125"/>
      <c r="F1844" s="125"/>
      <c r="G1844" s="125"/>
      <c r="H1844" s="125"/>
      <c r="I1844" s="125"/>
      <c r="J1844" s="125"/>
      <c r="K1844" s="125"/>
      <c r="L1844" s="125"/>
      <c r="M1844" s="125"/>
    </row>
    <row r="1845" spans="2:13" ht="20.100000000000001" customHeight="1" x14ac:dyDescent="0.2">
      <c r="B1845" s="125"/>
      <c r="C1845" s="125"/>
      <c r="D1845" s="125"/>
      <c r="E1845" s="125"/>
      <c r="F1845" s="125"/>
      <c r="G1845" s="125"/>
      <c r="H1845" s="125"/>
      <c r="I1845" s="125"/>
      <c r="J1845" s="125"/>
      <c r="K1845" s="125"/>
      <c r="L1845" s="125"/>
      <c r="M1845" s="125"/>
    </row>
    <row r="1846" spans="2:13" ht="20.100000000000001" customHeight="1" x14ac:dyDescent="0.2">
      <c r="B1846" s="125"/>
      <c r="C1846" s="125"/>
      <c r="D1846" s="125"/>
      <c r="E1846" s="125"/>
      <c r="F1846" s="125"/>
      <c r="G1846" s="125"/>
      <c r="H1846" s="125"/>
      <c r="I1846" s="125"/>
      <c r="J1846" s="125"/>
      <c r="K1846" s="125"/>
      <c r="L1846" s="125"/>
      <c r="M1846" s="125"/>
    </row>
    <row r="1847" spans="2:13" ht="20.100000000000001" customHeight="1" x14ac:dyDescent="0.2">
      <c r="B1847" s="125"/>
      <c r="C1847" s="125"/>
      <c r="D1847" s="125"/>
      <c r="E1847" s="125"/>
      <c r="F1847" s="125"/>
      <c r="G1847" s="125"/>
      <c r="H1847" s="125"/>
      <c r="I1847" s="125"/>
      <c r="J1847" s="125"/>
      <c r="K1847" s="125"/>
      <c r="L1847" s="125"/>
      <c r="M1847" s="125"/>
    </row>
    <row r="1848" spans="2:13" ht="20.100000000000001" customHeight="1" x14ac:dyDescent="0.2">
      <c r="B1848" s="125"/>
      <c r="C1848" s="125"/>
      <c r="D1848" s="125"/>
      <c r="E1848" s="125"/>
      <c r="F1848" s="125"/>
      <c r="G1848" s="125"/>
      <c r="H1848" s="125"/>
      <c r="I1848" s="125"/>
      <c r="J1848" s="125"/>
      <c r="K1848" s="125"/>
      <c r="L1848" s="125"/>
      <c r="M1848" s="125"/>
    </row>
    <row r="1849" spans="2:13" ht="20.100000000000001" customHeight="1" x14ac:dyDescent="0.2">
      <c r="B1849" s="125"/>
      <c r="C1849" s="125"/>
      <c r="D1849" s="125"/>
      <c r="E1849" s="125"/>
      <c r="F1849" s="125"/>
      <c r="G1849" s="125"/>
      <c r="H1849" s="125"/>
      <c r="I1849" s="125"/>
      <c r="J1849" s="125"/>
      <c r="K1849" s="125"/>
      <c r="L1849" s="125"/>
      <c r="M1849" s="125"/>
    </row>
    <row r="1850" spans="2:13" ht="20.100000000000001" customHeight="1" x14ac:dyDescent="0.2">
      <c r="B1850" s="125"/>
      <c r="C1850" s="125"/>
      <c r="D1850" s="125"/>
      <c r="E1850" s="125"/>
      <c r="F1850" s="125"/>
      <c r="G1850" s="125"/>
      <c r="H1850" s="125"/>
      <c r="I1850" s="125"/>
      <c r="J1850" s="125"/>
      <c r="K1850" s="125"/>
      <c r="L1850" s="125"/>
      <c r="M1850" s="125"/>
    </row>
    <row r="1851" spans="2:13" ht="20.100000000000001" customHeight="1" x14ac:dyDescent="0.2">
      <c r="B1851" s="125"/>
      <c r="C1851" s="125"/>
      <c r="D1851" s="125"/>
      <c r="E1851" s="125"/>
      <c r="F1851" s="125"/>
      <c r="G1851" s="125"/>
      <c r="H1851" s="125"/>
      <c r="I1851" s="125"/>
      <c r="J1851" s="125"/>
      <c r="K1851" s="125"/>
      <c r="L1851" s="125"/>
      <c r="M1851" s="125"/>
    </row>
    <row r="1852" spans="2:13" ht="20.100000000000001" customHeight="1" x14ac:dyDescent="0.2">
      <c r="B1852" s="125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</row>
    <row r="1853" spans="2:13" ht="20.100000000000001" customHeight="1" x14ac:dyDescent="0.2">
      <c r="B1853" s="125"/>
      <c r="C1853" s="125"/>
      <c r="D1853" s="125"/>
      <c r="E1853" s="125"/>
      <c r="F1853" s="125"/>
      <c r="G1853" s="125"/>
      <c r="H1853" s="125"/>
      <c r="I1853" s="125"/>
      <c r="J1853" s="125"/>
      <c r="K1853" s="125"/>
      <c r="L1853" s="125"/>
      <c r="M1853" s="125"/>
    </row>
    <row r="1854" spans="2:13" ht="20.100000000000001" customHeight="1" x14ac:dyDescent="0.2">
      <c r="B1854" s="125"/>
      <c r="C1854" s="125"/>
      <c r="D1854" s="125"/>
      <c r="E1854" s="125"/>
      <c r="F1854" s="125"/>
      <c r="G1854" s="125"/>
      <c r="H1854" s="125"/>
      <c r="I1854" s="125"/>
      <c r="J1854" s="125"/>
      <c r="K1854" s="125"/>
      <c r="L1854" s="125"/>
      <c r="M1854" s="125"/>
    </row>
    <row r="1855" spans="2:13" ht="20.100000000000001" customHeight="1" x14ac:dyDescent="0.2">
      <c r="B1855" s="125"/>
      <c r="C1855" s="125"/>
      <c r="D1855" s="125"/>
      <c r="E1855" s="125"/>
      <c r="F1855" s="125"/>
      <c r="G1855" s="125"/>
      <c r="H1855" s="125"/>
      <c r="I1855" s="125"/>
      <c r="J1855" s="125"/>
      <c r="K1855" s="125"/>
      <c r="L1855" s="125"/>
      <c r="M1855" s="125"/>
    </row>
    <row r="1856" spans="2:13" ht="20.100000000000001" customHeight="1" x14ac:dyDescent="0.2">
      <c r="B1856" s="125"/>
      <c r="C1856" s="125"/>
      <c r="D1856" s="125"/>
      <c r="E1856" s="125"/>
      <c r="F1856" s="125"/>
      <c r="G1856" s="125"/>
      <c r="H1856" s="125"/>
      <c r="I1856" s="125"/>
      <c r="J1856" s="125"/>
      <c r="K1856" s="125"/>
      <c r="L1856" s="125"/>
      <c r="M1856" s="125"/>
    </row>
    <row r="1857" spans="2:14" ht="20.100000000000001" customHeight="1" x14ac:dyDescent="0.2">
      <c r="B1857" s="125"/>
      <c r="C1857" s="125"/>
      <c r="D1857" s="125"/>
      <c r="E1857" s="125"/>
      <c r="F1857" s="125"/>
      <c r="G1857" s="125"/>
      <c r="H1857" s="125"/>
      <c r="I1857" s="125"/>
      <c r="J1857" s="125"/>
      <c r="K1857" s="125"/>
      <c r="L1857" s="125"/>
      <c r="M1857" s="125"/>
    </row>
    <row r="1858" spans="2:14" ht="20.100000000000001" customHeight="1" x14ac:dyDescent="0.2">
      <c r="B1858" s="125"/>
      <c r="C1858" s="125"/>
      <c r="D1858" s="125"/>
      <c r="E1858" s="125"/>
      <c r="F1858" s="125"/>
      <c r="G1858" s="125"/>
      <c r="H1858" s="125"/>
      <c r="I1858" s="125"/>
      <c r="J1858" s="125"/>
      <c r="K1858" s="125"/>
      <c r="L1858" s="125"/>
      <c r="M1858" s="125"/>
    </row>
    <row r="1859" spans="2:14" ht="20.100000000000001" customHeight="1" x14ac:dyDescent="0.2">
      <c r="B1859" s="125"/>
      <c r="C1859" s="125"/>
      <c r="D1859" s="125"/>
      <c r="E1859" s="125"/>
      <c r="F1859" s="125"/>
      <c r="G1859" s="125"/>
      <c r="H1859" s="125"/>
      <c r="I1859" s="125"/>
      <c r="J1859" s="125"/>
      <c r="K1859" s="125"/>
      <c r="L1859" s="125"/>
      <c r="M1859" s="125"/>
    </row>
    <row r="1860" spans="2:14" ht="20.100000000000001" customHeight="1" x14ac:dyDescent="0.2">
      <c r="B1860" s="125"/>
      <c r="C1860" s="125"/>
      <c r="D1860" s="125"/>
      <c r="E1860" s="125"/>
      <c r="F1860" s="125"/>
      <c r="G1860" s="125"/>
      <c r="H1860" s="125"/>
      <c r="I1860" s="125"/>
      <c r="J1860" s="125"/>
      <c r="K1860" s="125"/>
      <c r="L1860" s="125"/>
      <c r="M1860" s="125"/>
    </row>
    <row r="1861" spans="2:14" ht="19.5" customHeight="1" x14ac:dyDescent="0.2">
      <c r="B1861" s="125"/>
      <c r="C1861" s="125"/>
      <c r="D1861" s="125"/>
      <c r="E1861" s="125"/>
      <c r="F1861" s="125"/>
      <c r="G1861" s="125"/>
      <c r="H1861" s="125"/>
      <c r="I1861" s="125"/>
      <c r="J1861" s="125"/>
      <c r="K1861" s="125"/>
      <c r="L1861" s="125"/>
      <c r="M1861" s="125"/>
    </row>
    <row r="1862" spans="2:14" ht="20.100000000000001" customHeight="1" x14ac:dyDescent="0.2">
      <c r="B1862" s="125"/>
      <c r="C1862" s="125"/>
      <c r="D1862" s="125"/>
      <c r="E1862" s="125"/>
      <c r="F1862" s="125"/>
      <c r="G1862" s="125"/>
      <c r="H1862" s="125"/>
      <c r="I1862" s="125"/>
      <c r="J1862" s="125"/>
      <c r="K1862" s="125"/>
      <c r="L1862" s="125"/>
      <c r="M1862" s="125"/>
      <c r="N1862" s="31"/>
    </row>
    <row r="1863" spans="2:14" ht="20.100000000000001" customHeight="1" x14ac:dyDescent="0.2">
      <c r="B1863" s="125"/>
      <c r="C1863" s="125"/>
      <c r="D1863" s="125"/>
      <c r="E1863" s="125"/>
      <c r="F1863" s="125"/>
      <c r="G1863" s="125"/>
      <c r="H1863" s="125"/>
      <c r="I1863" s="125"/>
      <c r="J1863" s="125"/>
      <c r="K1863" s="125"/>
      <c r="L1863" s="125"/>
      <c r="M1863" s="125"/>
      <c r="N1863" s="31"/>
    </row>
    <row r="1864" spans="2:14" ht="20.100000000000001" customHeight="1" x14ac:dyDescent="0.2">
      <c r="B1864" s="125"/>
      <c r="C1864" s="125"/>
      <c r="D1864" s="125"/>
      <c r="E1864" s="125"/>
      <c r="F1864" s="125"/>
      <c r="G1864" s="125"/>
      <c r="H1864" s="125"/>
      <c r="I1864" s="125"/>
      <c r="J1864" s="125"/>
      <c r="K1864" s="125"/>
      <c r="L1864" s="125"/>
      <c r="M1864" s="125"/>
    </row>
    <row r="1865" spans="2:14" ht="20.100000000000001" customHeight="1" x14ac:dyDescent="0.2">
      <c r="B1865" s="125"/>
      <c r="C1865" s="125"/>
      <c r="D1865" s="125"/>
      <c r="E1865" s="125"/>
      <c r="F1865" s="125"/>
      <c r="G1865" s="125"/>
      <c r="H1865" s="125"/>
      <c r="I1865" s="125"/>
      <c r="J1865" s="125"/>
      <c r="K1865" s="125"/>
      <c r="L1865" s="125"/>
      <c r="M1865" s="125"/>
    </row>
    <row r="1866" spans="2:14" ht="30" customHeight="1" x14ac:dyDescent="0.2">
      <c r="B1866" s="125"/>
      <c r="C1866" s="125"/>
      <c r="D1866" s="125"/>
      <c r="E1866" s="125"/>
      <c r="F1866" s="125"/>
      <c r="G1866" s="125"/>
      <c r="H1866" s="125"/>
      <c r="I1866" s="125"/>
      <c r="J1866" s="125"/>
      <c r="K1866" s="125"/>
      <c r="L1866" s="125"/>
      <c r="M1866" s="125"/>
    </row>
    <row r="1867" spans="2:14" ht="30" customHeight="1" x14ac:dyDescent="0.2">
      <c r="B1867" s="126"/>
      <c r="C1867" s="126"/>
      <c r="D1867" s="126"/>
      <c r="E1867" s="126"/>
      <c r="F1867" s="126"/>
      <c r="G1867" s="126"/>
      <c r="H1867" s="126"/>
      <c r="I1867" s="126"/>
      <c r="J1867" s="126"/>
      <c r="K1867" s="126"/>
      <c r="L1867" s="126"/>
      <c r="M1867" s="126"/>
      <c r="N1867" s="83"/>
    </row>
    <row r="1868" spans="2:14" ht="30" customHeight="1" x14ac:dyDescent="0.2">
      <c r="B1868" s="125"/>
      <c r="C1868" s="125"/>
      <c r="D1868" s="125"/>
      <c r="E1868" s="125"/>
      <c r="F1868" s="125"/>
      <c r="G1868" s="125"/>
      <c r="H1868" s="125"/>
      <c r="I1868" s="125"/>
      <c r="J1868" s="125"/>
      <c r="K1868" s="125"/>
      <c r="L1868" s="125"/>
      <c r="M1868" s="125"/>
    </row>
    <row r="1869" spans="2:14" ht="30" customHeight="1" x14ac:dyDescent="0.2">
      <c r="B1869" s="126"/>
      <c r="C1869" s="126"/>
      <c r="D1869" s="126"/>
      <c r="E1869" s="126"/>
      <c r="F1869" s="126"/>
      <c r="G1869" s="126"/>
      <c r="H1869" s="126"/>
      <c r="I1869" s="126"/>
      <c r="J1869" s="126"/>
      <c r="K1869" s="126"/>
      <c r="L1869" s="126"/>
      <c r="M1869" s="126"/>
      <c r="N1869" s="83"/>
    </row>
    <row r="1870" spans="2:14" ht="30" customHeight="1" x14ac:dyDescent="0.2">
      <c r="B1870" s="127" t="s">
        <v>154</v>
      </c>
      <c r="C1870" s="127"/>
      <c r="D1870" s="127"/>
      <c r="E1870" s="127"/>
      <c r="F1870" s="127"/>
      <c r="G1870" s="127"/>
      <c r="H1870" s="127"/>
      <c r="I1870" s="127"/>
      <c r="J1870" s="127"/>
      <c r="K1870" s="127"/>
      <c r="L1870" s="127"/>
      <c r="M1870" s="127"/>
      <c r="N1870" s="84"/>
    </row>
    <row r="1871" spans="2:14" ht="30" customHeight="1" x14ac:dyDescent="0.2">
      <c r="B1871" s="125"/>
      <c r="C1871" s="125"/>
      <c r="D1871" s="125"/>
      <c r="E1871" s="125"/>
      <c r="F1871" s="125"/>
      <c r="G1871" s="125"/>
      <c r="H1871" s="125"/>
      <c r="I1871" s="125"/>
      <c r="J1871" s="125"/>
      <c r="K1871" s="125"/>
      <c r="L1871" s="125"/>
      <c r="M1871" s="125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C406:L407 C391:J391 C376:L378 C361:H369 C380:L385 C477:K477 M477 C410:L414 C415:K415 M415 C513:L537 C453:L476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OCTUBRE 2022</vt:lpstr>
      <vt:lpstr>'OCTUBRE 2022'!Área_de_impresión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2022-11-17T11:17:36Z</cp:lastPrinted>
  <dcterms:created xsi:type="dcterms:W3CDTF">2011-10-19T11:12:35Z</dcterms:created>
  <dcterms:modified xsi:type="dcterms:W3CDTF">2022-11-17T11:20:13Z</dcterms:modified>
</cp:coreProperties>
</file>